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515" windowHeight="12075"/>
  </bookViews>
  <sheets>
    <sheet name="Contents - Matières" sheetId="2" r:id="rId1"/>
    <sheet name="- 1 -" sheetId="3" r:id="rId2"/>
    <sheet name="- 2  -" sheetId="11" r:id="rId3"/>
    <sheet name="- 3 -" sheetId="12" r:id="rId4"/>
    <sheet name="- 4 -" sheetId="13" r:id="rId5"/>
    <sheet name="- 5 -" sheetId="15" r:id="rId6"/>
    <sheet name="- 6 -" sheetId="16" r:id="rId7"/>
    <sheet name="- 7 -" sheetId="17" r:id="rId8"/>
  </sheets>
  <calcPr calcId="145621"/>
</workbook>
</file>

<file path=xl/calcChain.xml><?xml version="1.0" encoding="utf-8"?>
<calcChain xmlns="http://schemas.openxmlformats.org/spreadsheetml/2006/main">
  <c r="I7" i="3" l="1"/>
  <c r="H7" i="3"/>
  <c r="C92" i="3" l="1"/>
  <c r="D92" i="3"/>
  <c r="C71" i="3"/>
  <c r="D71" i="3"/>
  <c r="C56" i="3"/>
  <c r="D56" i="3"/>
  <c r="C51" i="3"/>
  <c r="D51" i="3"/>
  <c r="C38" i="3"/>
  <c r="D38" i="3"/>
  <c r="C26" i="3"/>
  <c r="D26" i="3"/>
  <c r="C20" i="3"/>
  <c r="D20" i="3"/>
  <c r="C13" i="3"/>
  <c r="D13" i="3"/>
  <c r="D94" i="3" l="1"/>
  <c r="C94" i="3"/>
  <c r="J9" i="17"/>
  <c r="J8" i="17"/>
  <c r="I9" i="17"/>
  <c r="I8" i="17"/>
  <c r="G11" i="17"/>
  <c r="J11" i="17" s="1"/>
  <c r="F11" i="17"/>
  <c r="D11" i="17"/>
  <c r="C11" i="17"/>
  <c r="J13" i="16"/>
  <c r="I9" i="16"/>
  <c r="J9" i="16"/>
  <c r="I10" i="16"/>
  <c r="J10" i="16"/>
  <c r="I11" i="16"/>
  <c r="J11" i="16"/>
  <c r="I12" i="16"/>
  <c r="J12" i="16"/>
  <c r="I13" i="16"/>
  <c r="J8" i="16"/>
  <c r="I8" i="16"/>
  <c r="G15" i="16"/>
  <c r="F15" i="16"/>
  <c r="I15" i="16" s="1"/>
  <c r="D15" i="16"/>
  <c r="C15" i="16"/>
  <c r="J9" i="15"/>
  <c r="J10" i="15"/>
  <c r="J8" i="15"/>
  <c r="I9" i="15"/>
  <c r="I10" i="15"/>
  <c r="I8" i="15"/>
  <c r="G12" i="15"/>
  <c r="F12" i="15"/>
  <c r="D12" i="15"/>
  <c r="J12" i="15" s="1"/>
  <c r="C12" i="15"/>
  <c r="I12" i="15" l="1"/>
  <c r="I11" i="17"/>
  <c r="J15" i="16"/>
  <c r="J9" i="13" l="1"/>
  <c r="I9" i="13"/>
  <c r="J8" i="13"/>
  <c r="I8" i="13"/>
  <c r="D11" i="13"/>
  <c r="F11" i="13"/>
  <c r="G11" i="13"/>
  <c r="C11" i="13"/>
  <c r="I35" i="12"/>
  <c r="J35" i="12"/>
  <c r="I36" i="12"/>
  <c r="J36" i="12"/>
  <c r="I37" i="12"/>
  <c r="J37" i="12"/>
  <c r="I38" i="12"/>
  <c r="J38" i="12"/>
  <c r="I39" i="12"/>
  <c r="J39" i="12"/>
  <c r="I40" i="12"/>
  <c r="J40" i="12"/>
  <c r="I41" i="12"/>
  <c r="J41" i="12"/>
  <c r="I42" i="12"/>
  <c r="J42" i="12"/>
  <c r="I43" i="12"/>
  <c r="J43" i="12"/>
  <c r="I44" i="12"/>
  <c r="J44" i="12"/>
  <c r="I9" i="12"/>
  <c r="J9" i="12"/>
  <c r="I10" i="12"/>
  <c r="J10" i="12"/>
  <c r="I11" i="12"/>
  <c r="J11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26" i="12"/>
  <c r="J26" i="12"/>
  <c r="I27" i="12"/>
  <c r="J27" i="12"/>
  <c r="I28" i="12"/>
  <c r="J28" i="12"/>
  <c r="I29" i="12"/>
  <c r="J29" i="12"/>
  <c r="I30" i="12"/>
  <c r="J30" i="12"/>
  <c r="I31" i="12"/>
  <c r="J31" i="12"/>
  <c r="I32" i="12"/>
  <c r="J32" i="12"/>
  <c r="I33" i="12"/>
  <c r="J33" i="12"/>
  <c r="I34" i="12"/>
  <c r="J34" i="12"/>
  <c r="J8" i="12"/>
  <c r="I8" i="12"/>
  <c r="D46" i="12"/>
  <c r="E46" i="12"/>
  <c r="F46" i="12"/>
  <c r="G46" i="12"/>
  <c r="C46" i="12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8" i="11"/>
  <c r="D35" i="11"/>
  <c r="E35" i="11"/>
  <c r="F35" i="11"/>
  <c r="G35" i="11"/>
  <c r="H35" i="11"/>
  <c r="C35" i="11"/>
  <c r="J35" i="11" l="1"/>
  <c r="J11" i="13"/>
  <c r="I11" i="13"/>
  <c r="I35" i="11"/>
  <c r="I46" i="12"/>
  <c r="J46" i="12"/>
</calcChain>
</file>

<file path=xl/sharedStrings.xml><?xml version="1.0" encoding="utf-8"?>
<sst xmlns="http://schemas.openxmlformats.org/spreadsheetml/2006/main" count="282" uniqueCount="194">
  <si>
    <t>McGill University</t>
  </si>
  <si>
    <t>York University</t>
  </si>
  <si>
    <t>University of Ottawa</t>
  </si>
  <si>
    <t>University of Manitoba</t>
  </si>
  <si>
    <t>HEC Montréal</t>
  </si>
  <si>
    <t>Université Laval</t>
  </si>
  <si>
    <t>University of Alberta</t>
  </si>
  <si>
    <t>Brock University</t>
  </si>
  <si>
    <t>University of Toronto</t>
  </si>
  <si>
    <t>University of Guelph</t>
  </si>
  <si>
    <t>The University of British Columbia</t>
  </si>
  <si>
    <t>Université de Saint-Boniface</t>
  </si>
  <si>
    <t>Université du Québec à Montréal</t>
  </si>
  <si>
    <t>Simon Fraser University</t>
  </si>
  <si>
    <t>Kwantlen Polytechnic University</t>
  </si>
  <si>
    <t>University of Waterloo</t>
  </si>
  <si>
    <t>University of Windsor</t>
  </si>
  <si>
    <t>University of Victoria</t>
  </si>
  <si>
    <t>St. Thomas University</t>
  </si>
  <si>
    <t>Mount Allison University</t>
  </si>
  <si>
    <t>University of Regina</t>
  </si>
  <si>
    <t>Queen's University</t>
  </si>
  <si>
    <t>Ryerson University</t>
  </si>
  <si>
    <t>Institut national de la recherche scientifique</t>
  </si>
  <si>
    <t>Mount Royal University</t>
  </si>
  <si>
    <t>Université de Montréal</t>
  </si>
  <si>
    <t>Université du Québec à Trois-Rivières</t>
  </si>
  <si>
    <t>McMaster University</t>
  </si>
  <si>
    <t>The University of Western Ontario</t>
  </si>
  <si>
    <t>Concordia University</t>
  </si>
  <si>
    <t>University of Calgary</t>
  </si>
  <si>
    <t>Brandon University</t>
  </si>
  <si>
    <t>University of New Brunswick</t>
  </si>
  <si>
    <t>University of Prince Edward Island</t>
  </si>
  <si>
    <t>The University of Winnipeg</t>
  </si>
  <si>
    <t>Carleton University</t>
  </si>
  <si>
    <t>Institute on Governance</t>
  </si>
  <si>
    <t>Victoria University, Toronto</t>
  </si>
  <si>
    <t>Dalhousie University</t>
  </si>
  <si>
    <t>Wilfrid Laurier University</t>
  </si>
  <si>
    <t>Emily Carr University of Art + Design</t>
  </si>
  <si>
    <t>University of Saskatchewan</t>
  </si>
  <si>
    <t>Vancouver Island University</t>
  </si>
  <si>
    <t>University of the Fraser Valley</t>
  </si>
  <si>
    <t>Saint Mary's University</t>
  </si>
  <si>
    <t>St. Thomas More College</t>
  </si>
  <si>
    <t>Athabasca University</t>
  </si>
  <si>
    <t>Royal Military College of Canada</t>
  </si>
  <si>
    <t>Douglas College</t>
  </si>
  <si>
    <t>OCAD University</t>
  </si>
  <si>
    <t>Université de Moncton</t>
  </si>
  <si>
    <t>Université de Sherbrooke</t>
  </si>
  <si>
    <t>Huron University College</t>
  </si>
  <si>
    <t>Memorial University of Newfoundland</t>
  </si>
  <si>
    <t>Université du Québec à Chicoutimi</t>
  </si>
  <si>
    <t>Bishop's University</t>
  </si>
  <si>
    <t>Selkirk College</t>
  </si>
  <si>
    <t>Université du Québec en Outaouais</t>
  </si>
  <si>
    <t>Table of Contents / Table des matières</t>
  </si>
  <si>
    <t>Name / Nom</t>
  </si>
  <si>
    <t>List of Tables / Liste de tableaux</t>
  </si>
  <si>
    <t>Table 2</t>
  </si>
  <si>
    <t>BY THE ADMINISTERING ORGANIZATION / SELON L'ORGANISME ADMINISTRATEUR</t>
  </si>
  <si>
    <t>Table 3</t>
  </si>
  <si>
    <t>Table 4</t>
  </si>
  <si>
    <t>BY APPLICATION RESEARCH AREA / SELON LE DOMAINE DE RECHERCHE DE LA DEMANDE</t>
  </si>
  <si>
    <t>BY ADMINISTERING ORGANIZATION /  SELON L'ORGANISME ADMINISTRATEUR</t>
  </si>
  <si>
    <t>Applications / Demandes</t>
  </si>
  <si>
    <t>Awards / Subventions</t>
  </si>
  <si>
    <t>Success Rate /
Taux de réussite</t>
  </si>
  <si>
    <t>Funding Rate /
Taux de financement</t>
  </si>
  <si>
    <t>Institution / Établissement</t>
  </si>
  <si>
    <t>#</t>
  </si>
  <si>
    <t>$</t>
  </si>
  <si>
    <t>%</t>
  </si>
  <si>
    <t>Table / Tableau 1</t>
  </si>
  <si>
    <t>Alberta</t>
  </si>
  <si>
    <t>British Columbia / Colombie-Britannique</t>
  </si>
  <si>
    <t>Total Alberta</t>
  </si>
  <si>
    <t>Total British Columbia / Colombie-Britannique</t>
  </si>
  <si>
    <t xml:space="preserve">Total New Brunswick / Nouveau-Brunswick  </t>
  </si>
  <si>
    <t xml:space="preserve">New Brunswick / Nouveau-Brunswick  </t>
  </si>
  <si>
    <t>Total Manitoba</t>
  </si>
  <si>
    <t>Manitoba</t>
  </si>
  <si>
    <t>Total Saskatchewan</t>
  </si>
  <si>
    <t>Saskatchewan</t>
  </si>
  <si>
    <t>Total Ontario</t>
  </si>
  <si>
    <t>Ontario</t>
  </si>
  <si>
    <t>Total Québec</t>
  </si>
  <si>
    <t>Québec</t>
  </si>
  <si>
    <t xml:space="preserve">Prince Edward Island / Île-du-Prince-Édouard  </t>
  </si>
  <si>
    <t xml:space="preserve">Total Nova Scotia / Nouvelle-Écosse  </t>
  </si>
  <si>
    <t xml:space="preserve">Nova Scotia / Nouvelle-Écosse  </t>
  </si>
  <si>
    <t xml:space="preserve">Newfoundland and Labrador / Terre-Neuve-et-Labrador  </t>
  </si>
  <si>
    <t>Connection Grants 2012-13 / Subventions Connexion 2012-2013</t>
  </si>
  <si>
    <t>Table / Tableau 2</t>
  </si>
  <si>
    <t>Table / Tableau 3</t>
  </si>
  <si>
    <t>Table / Tableau 4</t>
  </si>
  <si>
    <t>BY APPLICATION DISCIPLINE / SELON LA DISCIPLINE DE LA DEMANDE</t>
  </si>
  <si>
    <t>BY EMERGING &amp; ESTABLISHED SCHOLAR / SELON CHERCHEUR ÉMERGEANT ET CHERCHEUR ÉTABLI</t>
  </si>
  <si>
    <t>Table 1</t>
  </si>
  <si>
    <t>Emerging / Émergeant</t>
  </si>
  <si>
    <t>Established / Établi</t>
  </si>
  <si>
    <t>Total</t>
  </si>
  <si>
    <t xml:space="preserve">Discipline </t>
  </si>
  <si>
    <t>Anthropology / Anthropologie</t>
  </si>
  <si>
    <t>Archaeology / Archéologie</t>
  </si>
  <si>
    <t>Archival Science / Archivistique</t>
  </si>
  <si>
    <t>Urban and Regional Studies, Environmental Studies / Urbanisme, aménagement régional et études environnementales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</si>
  <si>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</si>
  <si>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</si>
  <si>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</si>
  <si>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</si>
  <si>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</si>
  <si>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</si>
  <si>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</si>
  <si>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</si>
  <si>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</si>
  <si>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</si>
  <si>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</si>
  <si>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</si>
  <si>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</si>
  <si>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</si>
  <si>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/ Littératures et langues modernes</t>
  </si>
  <si>
    <t>Management, Business, Administrative Studies / Sciences administratives, gestion des affaires et commerce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</si>
  <si>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</si>
  <si>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</si>
  <si>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</si>
  <si>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</si>
  <si>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</si>
  <si>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</si>
  <si>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</si>
  <si>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</si>
  <si>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</si>
  <si>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</si>
  <si>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</si>
  <si>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</si>
  <si>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</si>
  <si>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</si>
  <si>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dév.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</si>
  <si>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</si>
  <si>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</si>
  <si>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</si>
  <si>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</si>
  <si>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</si>
  <si>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</si>
  <si>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Health / Santé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</si>
  <si>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</si>
  <si>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</si>
  <si>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</si>
  <si>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</si>
  <si>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Tech. Develop / Innovation, dév. industriel et tech.</t>
  </si>
  <si>
    <t>Law and Justice / Droit et justice</t>
  </si>
  <si>
    <t>Management / Gestion</t>
  </si>
  <si>
    <t>Mental Health / Santé mentale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</si>
  <si>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</si>
  <si>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</si>
  <si>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</si>
  <si>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</si>
  <si>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</si>
  <si>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</si>
  <si>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</si>
  <si>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</si>
  <si>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</si>
  <si>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</si>
  <si>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</si>
  <si>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Aboriginal Research / Recherche autochtone</t>
  </si>
  <si>
    <t>Innovation, Leadership and Prosperity / Innovation, leadership et prospérité</t>
  </si>
  <si>
    <t>Digital Economy / Économie numérique</t>
  </si>
  <si>
    <t>Canadian Environmental Issues / Enjeux environnementaux canadiens</t>
  </si>
  <si>
    <t>Northern Communities / Les communautés du Nord</t>
  </si>
  <si>
    <t>Table / Tableau 5</t>
  </si>
  <si>
    <t>Table / Tableau 6</t>
  </si>
  <si>
    <t>Table / Tableau 7</t>
  </si>
  <si>
    <t>Table 5</t>
  </si>
  <si>
    <t>Table 6</t>
  </si>
  <si>
    <t>Table 7</t>
  </si>
  <si>
    <t>BY GENDER /  SELON LE SEXE</t>
  </si>
  <si>
    <t>Gender / Sexe</t>
  </si>
  <si>
    <t>Female / Femmes</t>
  </si>
  <si>
    <t>Male / Hommes</t>
  </si>
  <si>
    <t>Unknown / Inconnu</t>
  </si>
  <si>
    <t>BY PRIORITY AREA /  SELON LA DOMAINES PRIORITAIRES</t>
  </si>
  <si>
    <t>N/A - S/O</t>
  </si>
  <si>
    <t>BY APPLICATION LANGUAGE / SELON LA LANGUE DE LA DEMANDE</t>
  </si>
  <si>
    <t>Application Language / Langue de la demande</t>
  </si>
  <si>
    <t>English / Anglais</t>
  </si>
  <si>
    <t>French / français</t>
  </si>
  <si>
    <t>Scholar Type / Type de chercheur</t>
  </si>
  <si>
    <t>Priority Area / Domaines prioritaires</t>
  </si>
  <si>
    <t>Area of Research /  Domaine de recherche</t>
  </si>
  <si>
    <t>International Relations, Development / Relations internation., commerce et dév.</t>
  </si>
  <si>
    <t>CSP - 2014-06-09</t>
  </si>
  <si>
    <t>Success Rate / Taux de réussite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</si>
</sst>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-* #,##0.0_-;\-* #,##0.0_-;_-* &quot;-&quot;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i/>
      <sz val="10"/>
      <name val="Tms Rmn"/>
    </font>
    <font>
      <sz val="9"/>
      <name val="Trebuchet MS"/>
      <family val="2"/>
    </font>
    <font>
      <b/>
      <sz val="12"/>
      <name val="Trebuchet MS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Trebuchet MS"/>
      <family val="2"/>
    </font>
    <font>
      <sz val="10"/>
      <name val="Helv"/>
    </font>
    <font>
      <sz val="10"/>
      <color theme="1"/>
      <name val="Trebuchet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</cellStyleXfs>
  <cellXfs count="121">
    <xf numFmtId="0" fontId="0" fillId="0" borderId="0" xfId="0"/>
    <xf numFmtId="0" fontId="3" fillId="0" borderId="0" xfId="0" applyFont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9" fillId="0" borderId="0" xfId="4" applyFont="1" applyFill="1" applyBorder="1" applyAlignment="1"/>
    <xf numFmtId="0" fontId="0" fillId="0" borderId="0" xfId="0" applyAlignment="1">
      <alignment horizontal="center"/>
    </xf>
    <xf numFmtId="0" fontId="4" fillId="0" borderId="0" xfId="5" applyFont="1" applyFill="1"/>
    <xf numFmtId="0" fontId="4" fillId="0" borderId="0" xfId="0" applyFont="1"/>
    <xf numFmtId="164" fontId="6" fillId="0" borderId="0" xfId="5" applyNumberFormat="1" applyFont="1" applyFill="1" applyAlignment="1">
      <alignment horizontal="centerContinuous"/>
    </xf>
    <xf numFmtId="41" fontId="7" fillId="0" borderId="0" xfId="5" applyNumberFormat="1" applyFont="1" applyFill="1" applyAlignment="1">
      <alignment horizontal="centerContinuous"/>
    </xf>
    <xf numFmtId="0" fontId="7" fillId="0" borderId="0" xfId="5" applyFont="1" applyFill="1" applyAlignment="1">
      <alignment horizontal="centerContinuous"/>
    </xf>
    <xf numFmtId="0" fontId="7" fillId="0" borderId="0" xfId="5" applyFont="1" applyFill="1"/>
    <xf numFmtId="0" fontId="6" fillId="2" borderId="1" xfId="5" applyFont="1" applyFill="1" applyBorder="1" applyAlignment="1">
      <alignment horizontal="left"/>
    </xf>
    <xf numFmtId="0" fontId="6" fillId="0" borderId="0" xfId="5" applyFont="1" applyFill="1" applyBorder="1" applyAlignment="1">
      <alignment horizontal="center"/>
    </xf>
    <xf numFmtId="41" fontId="6" fillId="0" borderId="0" xfId="5" applyNumberFormat="1" applyFont="1" applyFill="1" applyBorder="1" applyAlignment="1"/>
    <xf numFmtId="165" fontId="6" fillId="2" borderId="5" xfId="3" applyNumberFormat="1" applyFont="1" applyFill="1" applyBorder="1" applyAlignment="1">
      <alignment horizontal="center" wrapText="1"/>
    </xf>
    <xf numFmtId="0" fontId="7" fillId="0" borderId="0" xfId="5" applyFont="1" applyFill="1" applyBorder="1"/>
    <xf numFmtId="0" fontId="6" fillId="2" borderId="3" xfId="5" applyFont="1" applyFill="1" applyBorder="1"/>
    <xf numFmtId="0" fontId="6" fillId="0" borderId="0" xfId="5" applyFont="1" applyFill="1" applyBorder="1"/>
    <xf numFmtId="41" fontId="6" fillId="0" borderId="0" xfId="5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0" fontId="6" fillId="2" borderId="0" xfId="5" applyFont="1" applyFill="1" applyBorder="1"/>
    <xf numFmtId="41" fontId="7" fillId="0" borderId="0" xfId="1" applyNumberFormat="1" applyFont="1" applyFill="1" applyAlignment="1">
      <alignment horizontal="center"/>
    </xf>
    <xf numFmtId="41" fontId="6" fillId="2" borderId="6" xfId="1" applyNumberFormat="1" applyFont="1" applyFill="1" applyBorder="1" applyAlignment="1">
      <alignment horizontal="center"/>
    </xf>
    <xf numFmtId="41" fontId="6" fillId="2" borderId="0" xfId="1" applyNumberFormat="1" applyFont="1" applyFill="1" applyBorder="1" applyAlignment="1">
      <alignment horizontal="center"/>
    </xf>
    <xf numFmtId="44" fontId="0" fillId="0" borderId="0" xfId="2" applyFont="1" applyAlignment="1">
      <alignment horizontal="center"/>
    </xf>
    <xf numFmtId="41" fontId="6" fillId="2" borderId="6" xfId="7" applyNumberFormat="1" applyFont="1" applyFill="1" applyBorder="1" applyAlignment="1">
      <alignment horizontal="center"/>
    </xf>
    <xf numFmtId="41" fontId="6" fillId="2" borderId="0" xfId="7" applyNumberFormat="1" applyFont="1" applyFill="1" applyBorder="1" applyAlignment="1">
      <alignment horizontal="center"/>
    </xf>
    <xf numFmtId="165" fontId="7" fillId="0" borderId="0" xfId="5" applyNumberFormat="1" applyFont="1" applyFill="1" applyAlignment="1">
      <alignment horizontal="center"/>
    </xf>
    <xf numFmtId="165" fontId="6" fillId="2" borderId="4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0" xfId="5" applyFont="1" applyFill="1" applyBorder="1" applyAlignment="1">
      <alignment horizontal="left"/>
    </xf>
    <xf numFmtId="0" fontId="0" fillId="0" borderId="0" xfId="0" applyAlignment="1">
      <alignment horizontal="left" indent="3"/>
    </xf>
    <xf numFmtId="0" fontId="6" fillId="0" borderId="0" xfId="6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left"/>
    </xf>
    <xf numFmtId="0" fontId="2" fillId="0" borderId="0" xfId="0" applyFont="1" applyFill="1"/>
    <xf numFmtId="0" fontId="0" fillId="0" borderId="0" xfId="0" applyFill="1"/>
    <xf numFmtId="9" fontId="0" fillId="0" borderId="0" xfId="3" applyFont="1" applyAlignment="1">
      <alignment horizontal="center"/>
    </xf>
    <xf numFmtId="0" fontId="6" fillId="4" borderId="0" xfId="5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6" fillId="4" borderId="0" xfId="6" applyFont="1" applyFill="1" applyBorder="1" applyAlignment="1">
      <alignment horizontal="left" vertical="top"/>
    </xf>
    <xf numFmtId="0" fontId="12" fillId="4" borderId="0" xfId="5" applyFont="1" applyFill="1" applyBorder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9" fontId="11" fillId="3" borderId="0" xfId="3" applyFont="1" applyFill="1" applyAlignment="1">
      <alignment horizontal="center"/>
    </xf>
    <xf numFmtId="0" fontId="11" fillId="0" borderId="0" xfId="0" applyFont="1" applyFill="1"/>
    <xf numFmtId="164" fontId="7" fillId="0" borderId="2" xfId="6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/>
    </xf>
    <xf numFmtId="0" fontId="14" fillId="0" borderId="0" xfId="8" applyFont="1" applyFill="1" applyBorder="1" applyAlignment="1">
      <alignment horizontal="left" vertical="top"/>
    </xf>
    <xf numFmtId="0" fontId="11" fillId="5" borderId="0" xfId="0" applyFont="1" applyFill="1"/>
    <xf numFmtId="0" fontId="15" fillId="0" borderId="0" xfId="0" applyFont="1" applyFill="1"/>
    <xf numFmtId="0" fontId="16" fillId="0" borderId="0" xfId="0" applyFont="1" applyFill="1"/>
    <xf numFmtId="41" fontId="7" fillId="0" borderId="0" xfId="5" applyNumberFormat="1" applyFont="1" applyFill="1" applyAlignment="1">
      <alignment horizontal="center"/>
    </xf>
    <xf numFmtId="0" fontId="7" fillId="0" borderId="0" xfId="5" applyFont="1" applyFill="1" applyAlignment="1">
      <alignment horizontal="center"/>
    </xf>
    <xf numFmtId="41" fontId="6" fillId="0" borderId="0" xfId="5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4" fontId="7" fillId="0" borderId="0" xfId="2" applyFont="1" applyFill="1" applyAlignment="1">
      <alignment horizontal="center"/>
    </xf>
    <xf numFmtId="44" fontId="6" fillId="2" borderId="7" xfId="2" applyFont="1" applyFill="1" applyBorder="1" applyAlignment="1">
      <alignment horizontal="center"/>
    </xf>
    <xf numFmtId="44" fontId="6" fillId="2" borderId="0" xfId="2" applyFont="1" applyFill="1" applyBorder="1" applyAlignment="1">
      <alignment horizontal="center"/>
    </xf>
    <xf numFmtId="44" fontId="7" fillId="0" borderId="0" xfId="2" applyNumberFormat="1" applyFont="1" applyFill="1" applyAlignment="1">
      <alignment horizontal="center"/>
    </xf>
    <xf numFmtId="44" fontId="6" fillId="2" borderId="7" xfId="2" applyNumberFormat="1" applyFont="1" applyFill="1" applyBorder="1" applyAlignment="1">
      <alignment horizontal="center"/>
    </xf>
    <xf numFmtId="44" fontId="6" fillId="2" borderId="0" xfId="2" applyNumberFormat="1" applyFont="1" applyFill="1" applyBorder="1" applyAlignment="1">
      <alignment horizontal="center"/>
    </xf>
    <xf numFmtId="44" fontId="0" fillId="0" borderId="0" xfId="2" applyNumberFormat="1" applyFont="1" applyAlignment="1">
      <alignment horizontal="center"/>
    </xf>
    <xf numFmtId="44" fontId="11" fillId="3" borderId="0" xfId="2" applyNumberFormat="1" applyFont="1" applyFill="1" applyAlignment="1">
      <alignment horizontal="center"/>
    </xf>
    <xf numFmtId="9" fontId="0" fillId="0" borderId="0" xfId="3" applyNumberFormat="1" applyFont="1" applyAlignment="1">
      <alignment horizontal="center"/>
    </xf>
    <xf numFmtId="9" fontId="7" fillId="0" borderId="0" xfId="3" applyFont="1" applyFill="1" applyAlignment="1">
      <alignment horizontal="center"/>
    </xf>
    <xf numFmtId="9" fontId="7" fillId="0" borderId="0" xfId="3" applyFont="1" applyFill="1" applyBorder="1" applyAlignment="1">
      <alignment horizontal="center"/>
    </xf>
    <xf numFmtId="9" fontId="6" fillId="2" borderId="4" xfId="3" applyFont="1" applyFill="1" applyBorder="1" applyAlignment="1">
      <alignment horizontal="center" wrapText="1"/>
    </xf>
    <xf numFmtId="9" fontId="6" fillId="2" borderId="5" xfId="3" applyFont="1" applyFill="1" applyBorder="1" applyAlignment="1">
      <alignment horizontal="center" wrapText="1"/>
    </xf>
    <xf numFmtId="9" fontId="6" fillId="2" borderId="6" xfId="3" applyFont="1" applyFill="1" applyBorder="1" applyAlignment="1">
      <alignment horizontal="center"/>
    </xf>
    <xf numFmtId="9" fontId="6" fillId="2" borderId="7" xfId="3" applyFont="1" applyFill="1" applyBorder="1" applyAlignment="1">
      <alignment horizontal="center"/>
    </xf>
    <xf numFmtId="9" fontId="6" fillId="2" borderId="0" xfId="3" applyFont="1" applyFill="1" applyBorder="1" applyAlignment="1">
      <alignment horizontal="center"/>
    </xf>
    <xf numFmtId="44" fontId="0" fillId="0" borderId="0" xfId="2" applyFont="1"/>
    <xf numFmtId="0" fontId="11" fillId="5" borderId="0" xfId="0" applyFont="1" applyFill="1" applyAlignment="1">
      <alignment horizontal="center"/>
    </xf>
    <xf numFmtId="44" fontId="11" fillId="5" borderId="0" xfId="2" applyFont="1" applyFill="1"/>
    <xf numFmtId="9" fontId="11" fillId="5" borderId="0" xfId="3" applyFont="1" applyFill="1" applyAlignment="1">
      <alignment horizontal="center"/>
    </xf>
    <xf numFmtId="44" fontId="11" fillId="5" borderId="0" xfId="2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/>
    <xf numFmtId="44" fontId="2" fillId="4" borderId="0" xfId="2" applyNumberFormat="1" applyFont="1" applyFill="1" applyAlignment="1">
      <alignment horizontal="center"/>
    </xf>
    <xf numFmtId="0" fontId="4" fillId="0" borderId="0" xfId="5" applyFont="1" applyFill="1" applyAlignment="1">
      <alignment horizontal="center" vertical="center"/>
    </xf>
    <xf numFmtId="0" fontId="6" fillId="4" borderId="8" xfId="5" applyFont="1" applyFill="1" applyBorder="1" applyAlignment="1">
      <alignment horizontal="center" vertical="center"/>
    </xf>
    <xf numFmtId="0" fontId="6" fillId="4" borderId="9" xfId="5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44" fontId="17" fillId="0" borderId="13" xfId="2" applyFont="1" applyFill="1" applyBorder="1" applyAlignment="1">
      <alignment horizontal="center" vertical="center"/>
    </xf>
    <xf numFmtId="0" fontId="17" fillId="0" borderId="15" xfId="0" applyFont="1" applyFill="1" applyBorder="1"/>
    <xf numFmtId="0" fontId="17" fillId="0" borderId="16" xfId="0" applyFont="1" applyFill="1" applyBorder="1" applyAlignment="1">
      <alignment horizontal="center" vertical="center"/>
    </xf>
    <xf numFmtId="44" fontId="17" fillId="0" borderId="17" xfId="2" applyFont="1" applyFill="1" applyBorder="1" applyAlignment="1">
      <alignment horizontal="center" vertical="center"/>
    </xf>
    <xf numFmtId="0" fontId="0" fillId="0" borderId="19" xfId="0" applyFill="1" applyBorder="1" applyAlignment="1">
      <alignment wrapText="1"/>
    </xf>
    <xf numFmtId="9" fontId="17" fillId="0" borderId="20" xfId="3" applyFont="1" applyFill="1" applyBorder="1" applyAlignment="1">
      <alignment horizontal="center" vertical="center"/>
    </xf>
    <xf numFmtId="9" fontId="17" fillId="0" borderId="21" xfId="3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164" fontId="10" fillId="0" borderId="0" xfId="6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1" fontId="6" fillId="2" borderId="4" xfId="1" applyNumberFormat="1" applyFont="1" applyFill="1" applyBorder="1" applyAlignment="1">
      <alignment horizontal="center"/>
    </xf>
    <xf numFmtId="41" fontId="6" fillId="2" borderId="5" xfId="1" applyNumberFormat="1" applyFont="1" applyFill="1" applyBorder="1" applyAlignment="1">
      <alignment horizontal="center"/>
    </xf>
  </cellXfs>
  <cellStyles count="9">
    <cellStyle name="Comma [0]" xfId="1" builtinId="6"/>
    <cellStyle name="Currency" xfId="2" builtinId="4"/>
    <cellStyle name="Normal" xfId="0" builtinId="0"/>
    <cellStyle name="Normal_DFAWARD" xfId="4"/>
    <cellStyle name="Normal_PDFDISC" xfId="7"/>
    <cellStyle name="Normal_S2CMTYPE" xfId="8"/>
    <cellStyle name="Normal_S2RANK" xfId="5"/>
    <cellStyle name="Normal_S3RANK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/>
  </sheetViews>
  <sheetFormatPr defaultRowHeight="15" x14ac:dyDescent="0.25"/>
  <cols>
    <col min="1" max="1" width="41.7109375" customWidth="1"/>
    <col min="2" max="2" width="0.7109375" customWidth="1"/>
    <col min="3" max="3" width="101.42578125" customWidth="1"/>
  </cols>
  <sheetData>
    <row r="1" spans="1:3" ht="16.5" x14ac:dyDescent="0.3">
      <c r="A1" s="1" t="s">
        <v>58</v>
      </c>
      <c r="B1" s="2"/>
      <c r="C1" s="3"/>
    </row>
    <row r="2" spans="1:3" ht="16.5" x14ac:dyDescent="0.3">
      <c r="A2" s="4" t="s">
        <v>94</v>
      </c>
      <c r="B2" s="5"/>
      <c r="C2" s="5"/>
    </row>
    <row r="3" spans="1:3" ht="16.5" x14ac:dyDescent="0.3">
      <c r="A3" s="5"/>
      <c r="B3" s="5"/>
      <c r="C3" s="5"/>
    </row>
    <row r="4" spans="1:3" ht="15.75" x14ac:dyDescent="0.3">
      <c r="A4" s="6" t="s">
        <v>59</v>
      </c>
      <c r="B4" s="7"/>
      <c r="C4" s="8" t="s">
        <v>60</v>
      </c>
    </row>
    <row r="5" spans="1:3" x14ac:dyDescent="0.25">
      <c r="A5" s="9"/>
      <c r="B5" s="10"/>
      <c r="C5" s="11"/>
    </row>
    <row r="6" spans="1:3" x14ac:dyDescent="0.25">
      <c r="A6" s="12" t="s">
        <v>100</v>
      </c>
      <c r="B6" s="13"/>
      <c r="C6" s="66" t="s">
        <v>62</v>
      </c>
    </row>
    <row r="7" spans="1:3" x14ac:dyDescent="0.25">
      <c r="A7" s="12" t="s">
        <v>61</v>
      </c>
      <c r="B7" s="13"/>
      <c r="C7" s="65" t="s">
        <v>98</v>
      </c>
    </row>
    <row r="8" spans="1:3" x14ac:dyDescent="0.25">
      <c r="A8" s="12" t="s">
        <v>63</v>
      </c>
      <c r="B8" s="13"/>
      <c r="C8" s="65" t="s">
        <v>65</v>
      </c>
    </row>
    <row r="9" spans="1:3" x14ac:dyDescent="0.25">
      <c r="A9" s="12" t="s">
        <v>64</v>
      </c>
      <c r="B9" s="13"/>
      <c r="C9" s="66" t="s">
        <v>99</v>
      </c>
    </row>
    <row r="10" spans="1:3" s="99" customFormat="1" x14ac:dyDescent="0.25">
      <c r="A10" s="12" t="s">
        <v>174</v>
      </c>
      <c r="B10" s="13"/>
      <c r="C10" s="66" t="s">
        <v>177</v>
      </c>
    </row>
    <row r="11" spans="1:3" s="99" customFormat="1" x14ac:dyDescent="0.25">
      <c r="A11" s="12" t="s">
        <v>175</v>
      </c>
      <c r="B11" s="13"/>
      <c r="C11" s="66" t="s">
        <v>182</v>
      </c>
    </row>
    <row r="12" spans="1:3" s="99" customFormat="1" x14ac:dyDescent="0.25">
      <c r="A12" s="12" t="s">
        <v>176</v>
      </c>
      <c r="B12" s="13"/>
      <c r="C12" s="66" t="s">
        <v>184</v>
      </c>
    </row>
    <row r="13" spans="1:3" x14ac:dyDescent="0.25">
      <c r="A13" s="14"/>
      <c r="B13" s="13"/>
      <c r="C13" s="15"/>
    </row>
    <row r="14" spans="1:3" ht="15.75" x14ac:dyDescent="0.3">
      <c r="A14" s="16"/>
      <c r="B14" s="17"/>
      <c r="C14" s="18"/>
    </row>
    <row r="15" spans="1:3" ht="16.5" x14ac:dyDescent="0.35">
      <c r="A15" s="19" t="s">
        <v>192</v>
      </c>
      <c r="B15" s="20"/>
      <c r="C15" s="18"/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workbookViewId="0">
      <selection sqref="A1:E1"/>
    </sheetView>
  </sheetViews>
  <sheetFormatPr defaultRowHeight="15" x14ac:dyDescent="0.25"/>
  <cols>
    <col min="1" max="1" width="53.42578125" customWidth="1"/>
    <col min="2" max="2" width="0.85546875" style="55" customWidth="1"/>
    <col min="3" max="3" width="16.85546875" style="21" customWidth="1"/>
    <col min="4" max="4" width="17.140625" style="82" customWidth="1"/>
    <col min="5" max="5" width="4.7109375" style="55" customWidth="1"/>
    <col min="6" max="6" width="6" bestFit="1" customWidth="1"/>
    <col min="7" max="7" width="30.28515625" customWidth="1"/>
    <col min="8" max="8" width="10" customWidth="1"/>
    <col min="9" max="9" width="17.85546875" customWidth="1"/>
  </cols>
  <sheetData>
    <row r="1" spans="1:9" s="22" customFormat="1" ht="16.5" x14ac:dyDescent="0.3">
      <c r="A1" s="118" t="s">
        <v>75</v>
      </c>
      <c r="B1" s="118"/>
      <c r="C1" s="118"/>
      <c r="D1" s="118"/>
      <c r="E1" s="118"/>
    </row>
    <row r="2" spans="1:9" s="23" customFormat="1" ht="16.5" x14ac:dyDescent="0.3">
      <c r="A2" s="117" t="s">
        <v>94</v>
      </c>
      <c r="B2" s="117"/>
      <c r="C2" s="117"/>
      <c r="D2" s="117"/>
      <c r="E2" s="117"/>
    </row>
    <row r="3" spans="1:9" s="22" customFormat="1" ht="18.75" thickBot="1" x14ac:dyDescent="0.35">
      <c r="A3" s="116" t="s">
        <v>66</v>
      </c>
      <c r="B3" s="116"/>
      <c r="C3" s="116"/>
      <c r="D3" s="116"/>
      <c r="E3" s="116"/>
      <c r="H3" s="101"/>
      <c r="I3" s="101"/>
    </row>
    <row r="4" spans="1:9" s="27" customFormat="1" ht="15.75" thickBot="1" x14ac:dyDescent="0.35">
      <c r="A4" s="24"/>
      <c r="B4" s="24"/>
      <c r="C4" s="38"/>
      <c r="D4" s="79"/>
      <c r="E4" s="26"/>
      <c r="H4" s="102" t="s">
        <v>72</v>
      </c>
      <c r="I4" s="103" t="s">
        <v>73</v>
      </c>
    </row>
    <row r="5" spans="1:9" s="32" customFormat="1" ht="15.75" x14ac:dyDescent="0.3">
      <c r="A5" s="28"/>
      <c r="B5" s="29"/>
      <c r="C5" s="119" t="s">
        <v>68</v>
      </c>
      <c r="D5" s="120"/>
      <c r="E5" s="29"/>
      <c r="F5" s="113" t="s">
        <v>103</v>
      </c>
      <c r="G5" s="104" t="s">
        <v>67</v>
      </c>
      <c r="H5" s="105">
        <v>238</v>
      </c>
      <c r="I5" s="106">
        <v>7822324.3200000003</v>
      </c>
    </row>
    <row r="6" spans="1:9" s="32" customFormat="1" ht="16.5" x14ac:dyDescent="0.3">
      <c r="A6" s="33" t="s">
        <v>71</v>
      </c>
      <c r="B6" s="34"/>
      <c r="C6" s="42" t="s">
        <v>72</v>
      </c>
      <c r="D6" s="80" t="s">
        <v>73</v>
      </c>
      <c r="E6" s="36"/>
      <c r="F6" s="114"/>
      <c r="G6" s="107" t="s">
        <v>68</v>
      </c>
      <c r="H6" s="108">
        <v>190</v>
      </c>
      <c r="I6" s="109">
        <v>5920750.3200000003</v>
      </c>
    </row>
    <row r="7" spans="1:9" s="32" customFormat="1" ht="16.5" thickBot="1" x14ac:dyDescent="0.35">
      <c r="A7" s="37"/>
      <c r="B7" s="34"/>
      <c r="C7" s="43"/>
      <c r="D7" s="81"/>
      <c r="E7" s="36"/>
      <c r="F7" s="115"/>
      <c r="G7" s="110" t="s">
        <v>193</v>
      </c>
      <c r="H7" s="111">
        <f>H6/H5</f>
        <v>0.79831932773109249</v>
      </c>
      <c r="I7" s="112">
        <f>I6/I5</f>
        <v>0.7569042240887297</v>
      </c>
    </row>
    <row r="8" spans="1:9" ht="15.75" x14ac:dyDescent="0.3">
      <c r="A8" s="50" t="s">
        <v>76</v>
      </c>
    </row>
    <row r="9" spans="1:9" x14ac:dyDescent="0.25">
      <c r="A9" s="51" t="s">
        <v>46</v>
      </c>
      <c r="C9" s="21">
        <v>1</v>
      </c>
      <c r="D9" s="82">
        <v>30100</v>
      </c>
    </row>
    <row r="10" spans="1:9" x14ac:dyDescent="0.25">
      <c r="A10" s="51" t="s">
        <v>24</v>
      </c>
      <c r="C10" s="21">
        <v>2</v>
      </c>
      <c r="D10" s="82">
        <v>76039</v>
      </c>
    </row>
    <row r="11" spans="1:9" x14ac:dyDescent="0.25">
      <c r="A11" s="51" t="s">
        <v>6</v>
      </c>
      <c r="C11" s="21">
        <v>3</v>
      </c>
      <c r="D11" s="82">
        <v>72870</v>
      </c>
    </row>
    <row r="12" spans="1:9" x14ac:dyDescent="0.25">
      <c r="A12" s="51" t="s">
        <v>30</v>
      </c>
      <c r="C12" s="21">
        <v>2</v>
      </c>
      <c r="D12" s="82">
        <v>72098</v>
      </c>
    </row>
    <row r="13" spans="1:9" ht="15.75" x14ac:dyDescent="0.3">
      <c r="A13" s="57" t="s">
        <v>78</v>
      </c>
      <c r="B13" s="54"/>
      <c r="C13" s="58">
        <f t="shared" ref="C13:D13" si="0">SUM(C9:C12)</f>
        <v>8</v>
      </c>
      <c r="D13" s="100">
        <f t="shared" si="0"/>
        <v>251107</v>
      </c>
      <c r="E13" s="54"/>
    </row>
    <row r="14" spans="1:9" ht="9" customHeight="1" x14ac:dyDescent="0.3">
      <c r="A14" s="50"/>
    </row>
    <row r="15" spans="1:9" x14ac:dyDescent="0.25">
      <c r="A15" s="52" t="s">
        <v>83</v>
      </c>
    </row>
    <row r="16" spans="1:9" x14ac:dyDescent="0.25">
      <c r="A16" s="51" t="s">
        <v>31</v>
      </c>
      <c r="C16" s="21">
        <v>0</v>
      </c>
      <c r="D16" s="82">
        <v>0</v>
      </c>
    </row>
    <row r="17" spans="1:5" x14ac:dyDescent="0.25">
      <c r="A17" s="51" t="s">
        <v>34</v>
      </c>
      <c r="C17" s="21">
        <v>0</v>
      </c>
      <c r="D17" s="82">
        <v>0</v>
      </c>
    </row>
    <row r="18" spans="1:5" x14ac:dyDescent="0.25">
      <c r="A18" s="51" t="s">
        <v>11</v>
      </c>
      <c r="C18" s="21">
        <v>1</v>
      </c>
      <c r="D18" s="82">
        <v>17680</v>
      </c>
    </row>
    <row r="19" spans="1:5" x14ac:dyDescent="0.25">
      <c r="A19" s="51" t="s">
        <v>3</v>
      </c>
      <c r="C19" s="21">
        <v>4</v>
      </c>
      <c r="D19" s="82">
        <v>193301</v>
      </c>
    </row>
    <row r="20" spans="1:5" x14ac:dyDescent="0.25">
      <c r="A20" s="59" t="s">
        <v>82</v>
      </c>
      <c r="B20" s="54"/>
      <c r="C20" s="58">
        <f t="shared" ref="C20:D20" si="1">SUM(C16:C19)</f>
        <v>5</v>
      </c>
      <c r="D20" s="100">
        <f t="shared" si="1"/>
        <v>210981</v>
      </c>
      <c r="E20" s="54"/>
    </row>
    <row r="21" spans="1:5" ht="9" customHeight="1" x14ac:dyDescent="0.25"/>
    <row r="22" spans="1:5" ht="15.75" x14ac:dyDescent="0.3">
      <c r="A22" s="50" t="s">
        <v>85</v>
      </c>
    </row>
    <row r="23" spans="1:5" x14ac:dyDescent="0.25">
      <c r="A23" s="51" t="s">
        <v>45</v>
      </c>
      <c r="C23" s="21">
        <v>1</v>
      </c>
      <c r="D23" s="82">
        <v>14439</v>
      </c>
    </row>
    <row r="24" spans="1:5" x14ac:dyDescent="0.25">
      <c r="A24" s="51" t="s">
        <v>20</v>
      </c>
      <c r="C24" s="21">
        <v>1</v>
      </c>
      <c r="D24" s="82">
        <v>44131</v>
      </c>
    </row>
    <row r="25" spans="1:5" x14ac:dyDescent="0.25">
      <c r="A25" s="51" t="s">
        <v>41</v>
      </c>
      <c r="C25" s="21">
        <v>1</v>
      </c>
      <c r="D25" s="82">
        <v>50000</v>
      </c>
    </row>
    <row r="26" spans="1:5" ht="15.75" x14ac:dyDescent="0.3">
      <c r="A26" s="57" t="s">
        <v>84</v>
      </c>
      <c r="B26" s="54"/>
      <c r="C26" s="58">
        <f t="shared" ref="C26:D26" si="2">SUM(C23:C25)</f>
        <v>3</v>
      </c>
      <c r="D26" s="100">
        <f t="shared" si="2"/>
        <v>108570</v>
      </c>
      <c r="E26" s="54"/>
    </row>
    <row r="27" spans="1:5" ht="9" customHeight="1" x14ac:dyDescent="0.3">
      <c r="A27" s="50"/>
    </row>
    <row r="28" spans="1:5" ht="15.75" x14ac:dyDescent="0.3">
      <c r="A28" s="50" t="s">
        <v>77</v>
      </c>
    </row>
    <row r="29" spans="1:5" x14ac:dyDescent="0.25">
      <c r="A29" s="51" t="s">
        <v>48</v>
      </c>
      <c r="C29" s="21">
        <v>1</v>
      </c>
      <c r="D29" s="82">
        <v>27545</v>
      </c>
    </row>
    <row r="30" spans="1:5" x14ac:dyDescent="0.25">
      <c r="A30" s="51" t="s">
        <v>40</v>
      </c>
      <c r="C30" s="21">
        <v>1</v>
      </c>
      <c r="D30" s="82">
        <v>24500</v>
      </c>
    </row>
    <row r="31" spans="1:5" x14ac:dyDescent="0.25">
      <c r="A31" s="51" t="s">
        <v>14</v>
      </c>
      <c r="C31" s="21">
        <v>0</v>
      </c>
      <c r="D31" s="82">
        <v>0</v>
      </c>
    </row>
    <row r="32" spans="1:5" x14ac:dyDescent="0.25">
      <c r="A32" s="51" t="s">
        <v>56</v>
      </c>
      <c r="C32" s="21">
        <v>0</v>
      </c>
      <c r="D32" s="82">
        <v>0</v>
      </c>
    </row>
    <row r="33" spans="1:5" x14ac:dyDescent="0.25">
      <c r="A33" s="51" t="s">
        <v>13</v>
      </c>
      <c r="C33" s="21">
        <v>5</v>
      </c>
      <c r="D33" s="82">
        <v>153671</v>
      </c>
    </row>
    <row r="34" spans="1:5" x14ac:dyDescent="0.25">
      <c r="A34" s="51" t="s">
        <v>10</v>
      </c>
      <c r="C34" s="21">
        <v>5</v>
      </c>
      <c r="D34" s="82">
        <v>205554</v>
      </c>
    </row>
    <row r="35" spans="1:5" x14ac:dyDescent="0.25">
      <c r="A35" s="51" t="s">
        <v>43</v>
      </c>
      <c r="C35" s="21">
        <v>1</v>
      </c>
      <c r="D35" s="82">
        <v>43301</v>
      </c>
    </row>
    <row r="36" spans="1:5" x14ac:dyDescent="0.25">
      <c r="A36" s="51" t="s">
        <v>17</v>
      </c>
      <c r="C36" s="21">
        <v>8</v>
      </c>
      <c r="D36" s="82">
        <v>311300</v>
      </c>
    </row>
    <row r="37" spans="1:5" x14ac:dyDescent="0.25">
      <c r="A37" s="51" t="s">
        <v>42</v>
      </c>
      <c r="C37" s="21">
        <v>0</v>
      </c>
      <c r="D37" s="82">
        <v>0</v>
      </c>
    </row>
    <row r="38" spans="1:5" ht="15.75" x14ac:dyDescent="0.3">
      <c r="A38" s="57" t="s">
        <v>79</v>
      </c>
      <c r="B38" s="54"/>
      <c r="C38" s="58">
        <f>SUM(C29:C37)</f>
        <v>21</v>
      </c>
      <c r="D38" s="100">
        <f>SUM(D29:D37)</f>
        <v>765871</v>
      </c>
      <c r="E38" s="54"/>
    </row>
    <row r="39" spans="1:5" ht="9" customHeight="1" x14ac:dyDescent="0.25"/>
    <row r="40" spans="1:5" ht="15.75" x14ac:dyDescent="0.3">
      <c r="A40" s="7" t="s">
        <v>90</v>
      </c>
    </row>
    <row r="41" spans="1:5" x14ac:dyDescent="0.25">
      <c r="A41" s="51" t="s">
        <v>33</v>
      </c>
      <c r="C41" s="21">
        <v>0</v>
      </c>
      <c r="D41" s="82">
        <v>0</v>
      </c>
    </row>
    <row r="42" spans="1:5" ht="9" customHeight="1" x14ac:dyDescent="0.25">
      <c r="A42" s="51"/>
    </row>
    <row r="43" spans="1:5" ht="15.75" x14ac:dyDescent="0.3">
      <c r="A43" s="50" t="s">
        <v>93</v>
      </c>
    </row>
    <row r="44" spans="1:5" x14ac:dyDescent="0.25">
      <c r="A44" s="51" t="s">
        <v>53</v>
      </c>
      <c r="C44" s="21">
        <v>1</v>
      </c>
      <c r="D44" s="82">
        <v>49963</v>
      </c>
    </row>
    <row r="45" spans="1:5" ht="9" customHeight="1" x14ac:dyDescent="0.25">
      <c r="A45" s="51"/>
    </row>
    <row r="46" spans="1:5" x14ac:dyDescent="0.25">
      <c r="A46" s="52" t="s">
        <v>81</v>
      </c>
    </row>
    <row r="47" spans="1:5" x14ac:dyDescent="0.25">
      <c r="A47" s="51" t="s">
        <v>19</v>
      </c>
      <c r="C47" s="21">
        <v>3</v>
      </c>
      <c r="D47" s="82">
        <v>102385</v>
      </c>
    </row>
    <row r="48" spans="1:5" x14ac:dyDescent="0.25">
      <c r="A48" s="51" t="s">
        <v>18</v>
      </c>
      <c r="C48" s="21">
        <v>1</v>
      </c>
      <c r="D48" s="82">
        <v>48339</v>
      </c>
    </row>
    <row r="49" spans="1:5" x14ac:dyDescent="0.25">
      <c r="A49" s="51" t="s">
        <v>50</v>
      </c>
      <c r="C49" s="21">
        <v>0</v>
      </c>
      <c r="D49" s="82">
        <v>0</v>
      </c>
    </row>
    <row r="50" spans="1:5" x14ac:dyDescent="0.25">
      <c r="A50" s="51" t="s">
        <v>32</v>
      </c>
      <c r="C50" s="21">
        <v>4</v>
      </c>
      <c r="D50" s="82">
        <v>78945</v>
      </c>
    </row>
    <row r="51" spans="1:5" x14ac:dyDescent="0.25">
      <c r="A51" s="59" t="s">
        <v>80</v>
      </c>
      <c r="B51" s="54"/>
      <c r="C51" s="58">
        <f t="shared" ref="C51:D51" si="3">SUM(C47:C50)</f>
        <v>8</v>
      </c>
      <c r="D51" s="100">
        <f t="shared" si="3"/>
        <v>229669</v>
      </c>
      <c r="E51" s="54"/>
    </row>
    <row r="52" spans="1:5" ht="9" customHeight="1" x14ac:dyDescent="0.25">
      <c r="A52" s="52"/>
    </row>
    <row r="53" spans="1:5" x14ac:dyDescent="0.25">
      <c r="A53" s="52" t="s">
        <v>92</v>
      </c>
    </row>
    <row r="54" spans="1:5" x14ac:dyDescent="0.25">
      <c r="A54" s="51" t="s">
        <v>38</v>
      </c>
      <c r="C54" s="21">
        <v>1</v>
      </c>
      <c r="D54" s="82">
        <v>40338</v>
      </c>
    </row>
    <row r="55" spans="1:5" x14ac:dyDescent="0.25">
      <c r="A55" s="51" t="s">
        <v>44</v>
      </c>
      <c r="C55" s="21">
        <v>1</v>
      </c>
      <c r="D55" s="82">
        <v>47772</v>
      </c>
    </row>
    <row r="56" spans="1:5" x14ac:dyDescent="0.25">
      <c r="A56" s="59" t="s">
        <v>91</v>
      </c>
      <c r="B56" s="54"/>
      <c r="C56" s="58">
        <f>SUM(C54:C55)</f>
        <v>2</v>
      </c>
      <c r="D56" s="100">
        <f>SUM(D54:D55)</f>
        <v>88110</v>
      </c>
      <c r="E56" s="54"/>
    </row>
    <row r="57" spans="1:5" ht="9" customHeight="1" x14ac:dyDescent="0.25"/>
    <row r="58" spans="1:5" ht="15.75" x14ac:dyDescent="0.3">
      <c r="A58" s="50" t="s">
        <v>89</v>
      </c>
    </row>
    <row r="59" spans="1:5" x14ac:dyDescent="0.25">
      <c r="A59" s="51" t="s">
        <v>55</v>
      </c>
      <c r="C59" s="21">
        <v>0</v>
      </c>
      <c r="D59" s="82">
        <v>0</v>
      </c>
    </row>
    <row r="60" spans="1:5" x14ac:dyDescent="0.25">
      <c r="A60" s="51" t="s">
        <v>29</v>
      </c>
      <c r="C60" s="21">
        <v>5</v>
      </c>
      <c r="D60" s="82">
        <v>120677</v>
      </c>
    </row>
    <row r="61" spans="1:5" x14ac:dyDescent="0.25">
      <c r="A61" s="51" t="s">
        <v>4</v>
      </c>
      <c r="C61" s="21">
        <v>2</v>
      </c>
      <c r="D61" s="82">
        <v>92099</v>
      </c>
    </row>
    <row r="62" spans="1:5" x14ac:dyDescent="0.25">
      <c r="A62" s="51" t="s">
        <v>23</v>
      </c>
      <c r="C62" s="21">
        <v>1</v>
      </c>
      <c r="D62" s="82">
        <v>33000</v>
      </c>
    </row>
    <row r="63" spans="1:5" x14ac:dyDescent="0.25">
      <c r="A63" s="51" t="s">
        <v>0</v>
      </c>
      <c r="C63" s="21">
        <v>13</v>
      </c>
      <c r="D63" s="82">
        <v>382508</v>
      </c>
    </row>
    <row r="64" spans="1:5" x14ac:dyDescent="0.25">
      <c r="A64" s="51" t="s">
        <v>25</v>
      </c>
      <c r="C64" s="21">
        <v>15</v>
      </c>
      <c r="D64" s="82">
        <v>401823</v>
      </c>
    </row>
    <row r="65" spans="1:5" x14ac:dyDescent="0.25">
      <c r="A65" s="51" t="s">
        <v>51</v>
      </c>
      <c r="C65" s="21">
        <v>2</v>
      </c>
      <c r="D65" s="82">
        <v>52086</v>
      </c>
    </row>
    <row r="66" spans="1:5" x14ac:dyDescent="0.25">
      <c r="A66" s="51" t="s">
        <v>54</v>
      </c>
      <c r="C66" s="21">
        <v>0</v>
      </c>
      <c r="D66" s="82">
        <v>0</v>
      </c>
    </row>
    <row r="67" spans="1:5" x14ac:dyDescent="0.25">
      <c r="A67" s="51" t="s">
        <v>12</v>
      </c>
      <c r="C67" s="21">
        <v>12</v>
      </c>
      <c r="D67" s="82">
        <v>346490</v>
      </c>
    </row>
    <row r="68" spans="1:5" x14ac:dyDescent="0.25">
      <c r="A68" s="51" t="s">
        <v>26</v>
      </c>
      <c r="C68" s="21">
        <v>2</v>
      </c>
      <c r="D68" s="82">
        <v>38860</v>
      </c>
    </row>
    <row r="69" spans="1:5" x14ac:dyDescent="0.25">
      <c r="A69" s="51" t="s">
        <v>57</v>
      </c>
      <c r="C69" s="21">
        <v>0</v>
      </c>
      <c r="D69" s="82">
        <v>0</v>
      </c>
    </row>
    <row r="70" spans="1:5" x14ac:dyDescent="0.25">
      <c r="A70" s="51" t="s">
        <v>5</v>
      </c>
      <c r="C70" s="21">
        <v>7</v>
      </c>
      <c r="D70" s="82">
        <v>184965</v>
      </c>
    </row>
    <row r="71" spans="1:5" ht="15.75" x14ac:dyDescent="0.3">
      <c r="A71" s="57" t="s">
        <v>88</v>
      </c>
      <c r="B71" s="54"/>
      <c r="C71" s="58">
        <f>SUM(C59:C70)</f>
        <v>59</v>
      </c>
      <c r="D71" s="100">
        <f>SUM(D59:D70)</f>
        <v>1652508</v>
      </c>
      <c r="E71" s="54"/>
    </row>
    <row r="72" spans="1:5" ht="9" customHeight="1" x14ac:dyDescent="0.25"/>
    <row r="73" spans="1:5" ht="15.75" x14ac:dyDescent="0.3">
      <c r="A73" s="53" t="s">
        <v>87</v>
      </c>
    </row>
    <row r="74" spans="1:5" x14ac:dyDescent="0.25">
      <c r="A74" s="51" t="s">
        <v>7</v>
      </c>
      <c r="C74" s="21">
        <v>3</v>
      </c>
      <c r="D74" s="82">
        <v>100255</v>
      </c>
    </row>
    <row r="75" spans="1:5" x14ac:dyDescent="0.25">
      <c r="A75" s="51" t="s">
        <v>35</v>
      </c>
      <c r="C75" s="21">
        <v>3</v>
      </c>
      <c r="D75" s="82">
        <v>105976</v>
      </c>
    </row>
    <row r="76" spans="1:5" x14ac:dyDescent="0.25">
      <c r="A76" s="51" t="s">
        <v>52</v>
      </c>
      <c r="C76" s="21">
        <v>1</v>
      </c>
      <c r="D76" s="82">
        <v>11283</v>
      </c>
    </row>
    <row r="77" spans="1:5" x14ac:dyDescent="0.25">
      <c r="A77" s="51" t="s">
        <v>36</v>
      </c>
      <c r="C77" s="21">
        <v>1</v>
      </c>
      <c r="D77" s="82">
        <v>7516</v>
      </c>
    </row>
    <row r="78" spans="1:5" x14ac:dyDescent="0.25">
      <c r="A78" s="51" t="s">
        <v>27</v>
      </c>
      <c r="C78" s="21">
        <v>7</v>
      </c>
      <c r="D78" s="82">
        <v>220628</v>
      </c>
    </row>
    <row r="79" spans="1:5" x14ac:dyDescent="0.25">
      <c r="A79" s="51" t="s">
        <v>49</v>
      </c>
      <c r="C79" s="21">
        <v>1</v>
      </c>
      <c r="D79" s="82">
        <v>43958</v>
      </c>
    </row>
    <row r="80" spans="1:5" x14ac:dyDescent="0.25">
      <c r="A80" s="51" t="s">
        <v>21</v>
      </c>
      <c r="C80" s="21">
        <v>2</v>
      </c>
      <c r="D80" s="82">
        <v>57993</v>
      </c>
    </row>
    <row r="81" spans="1:5" x14ac:dyDescent="0.25">
      <c r="A81" s="51" t="s">
        <v>47</v>
      </c>
      <c r="C81" s="21">
        <v>1</v>
      </c>
      <c r="D81" s="82">
        <v>8330</v>
      </c>
    </row>
    <row r="82" spans="1:5" x14ac:dyDescent="0.25">
      <c r="A82" s="51" t="s">
        <v>22</v>
      </c>
      <c r="C82" s="21">
        <v>7</v>
      </c>
      <c r="D82" s="82">
        <v>313730</v>
      </c>
    </row>
    <row r="83" spans="1:5" x14ac:dyDescent="0.25">
      <c r="A83" s="51" t="s">
        <v>28</v>
      </c>
      <c r="C83" s="21">
        <v>4</v>
      </c>
      <c r="D83" s="82">
        <v>95827.32</v>
      </c>
    </row>
    <row r="84" spans="1:5" x14ac:dyDescent="0.25">
      <c r="A84" s="51" t="s">
        <v>9</v>
      </c>
      <c r="C84" s="21">
        <v>4</v>
      </c>
      <c r="D84" s="82">
        <v>102817</v>
      </c>
    </row>
    <row r="85" spans="1:5" x14ac:dyDescent="0.25">
      <c r="A85" s="51" t="s">
        <v>2</v>
      </c>
      <c r="C85" s="21">
        <v>7</v>
      </c>
      <c r="D85" s="82">
        <v>203891</v>
      </c>
    </row>
    <row r="86" spans="1:5" x14ac:dyDescent="0.25">
      <c r="A86" s="51" t="s">
        <v>8</v>
      </c>
      <c r="C86" s="21">
        <v>12</v>
      </c>
      <c r="D86" s="82">
        <v>278761</v>
      </c>
    </row>
    <row r="87" spans="1:5" x14ac:dyDescent="0.25">
      <c r="A87" s="51" t="s">
        <v>15</v>
      </c>
      <c r="C87" s="21">
        <v>4</v>
      </c>
      <c r="D87" s="82">
        <v>162420</v>
      </c>
    </row>
    <row r="88" spans="1:5" x14ac:dyDescent="0.25">
      <c r="A88" s="51" t="s">
        <v>16</v>
      </c>
      <c r="C88" s="21">
        <v>4</v>
      </c>
      <c r="D88" s="82">
        <v>141314</v>
      </c>
    </row>
    <row r="89" spans="1:5" x14ac:dyDescent="0.25">
      <c r="A89" s="51" t="s">
        <v>37</v>
      </c>
      <c r="C89" s="21">
        <v>1</v>
      </c>
      <c r="D89" s="82">
        <v>24300</v>
      </c>
    </row>
    <row r="90" spans="1:5" x14ac:dyDescent="0.25">
      <c r="A90" s="51" t="s">
        <v>39</v>
      </c>
      <c r="C90" s="21">
        <v>1</v>
      </c>
      <c r="D90" s="82">
        <v>28059</v>
      </c>
    </row>
    <row r="91" spans="1:5" x14ac:dyDescent="0.25">
      <c r="A91" s="51" t="s">
        <v>1</v>
      </c>
      <c r="C91" s="21">
        <v>20</v>
      </c>
      <c r="D91" s="82">
        <v>656913</v>
      </c>
    </row>
    <row r="92" spans="1:5" ht="15.75" x14ac:dyDescent="0.3">
      <c r="A92" s="60" t="s">
        <v>86</v>
      </c>
      <c r="B92" s="54"/>
      <c r="C92" s="58">
        <f t="shared" ref="C92:D92" si="4">SUM(C74:C91)</f>
        <v>83</v>
      </c>
      <c r="D92" s="100">
        <f t="shared" si="4"/>
        <v>2563971.3200000003</v>
      </c>
      <c r="E92" s="54"/>
    </row>
    <row r="93" spans="1:5" ht="4.5" customHeight="1" x14ac:dyDescent="0.25"/>
    <row r="94" spans="1:5" ht="15.75" x14ac:dyDescent="0.25">
      <c r="A94" s="61" t="s">
        <v>103</v>
      </c>
      <c r="B94" s="64"/>
      <c r="C94" s="62">
        <f>C92+C71+C56+C51+C44+C41+C38+C26+C20+C13</f>
        <v>190</v>
      </c>
      <c r="D94" s="83">
        <f>D92+D71+D56+D51+D44+D41+D38+D26+D20+D13</f>
        <v>5920750.3200000003</v>
      </c>
      <c r="E94" s="64"/>
    </row>
    <row r="96" spans="1:5" ht="15.75" x14ac:dyDescent="0.3">
      <c r="A96" s="19" t="s">
        <v>192</v>
      </c>
    </row>
  </sheetData>
  <mergeCells count="5">
    <mergeCell ref="F5:F7"/>
    <mergeCell ref="A3:E3"/>
    <mergeCell ref="A2:E2"/>
    <mergeCell ref="A1:E1"/>
    <mergeCell ref="C5:D5"/>
  </mergeCells>
  <pageMargins left="0.25" right="0.25" top="0.75" bottom="0.75" header="0.3" footer="0.3"/>
  <pageSetup paperSize="5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J1"/>
    </sheetView>
  </sheetViews>
  <sheetFormatPr defaultRowHeight="15" x14ac:dyDescent="0.25"/>
  <cols>
    <col min="1" max="1" width="109.140625" bestFit="1" customWidth="1"/>
    <col min="2" max="2" width="1.7109375" style="69" customWidth="1"/>
    <col min="3" max="3" width="11.28515625" style="21" customWidth="1"/>
    <col min="4" max="4" width="16" style="82" customWidth="1"/>
    <col min="5" max="5" width="1.7109375" style="74" customWidth="1"/>
    <col min="6" max="6" width="11.28515625" style="21" customWidth="1"/>
    <col min="7" max="7" width="16" style="82" customWidth="1"/>
    <col min="8" max="8" width="1.7109375" style="74" customWidth="1"/>
    <col min="9" max="10" width="20.7109375" style="21" customWidth="1"/>
    <col min="11" max="11" width="4.140625" customWidth="1"/>
  </cols>
  <sheetData>
    <row r="1" spans="1:10" ht="16.5" x14ac:dyDescent="0.3">
      <c r="A1" s="118" t="s">
        <v>95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6.5" x14ac:dyDescent="0.3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8" x14ac:dyDescent="0.25">
      <c r="A3" s="116" t="s">
        <v>98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x14ac:dyDescent="0.3">
      <c r="A4" s="24"/>
      <c r="B4" s="24"/>
      <c r="C4" s="38"/>
      <c r="D4" s="79"/>
      <c r="E4" s="71"/>
      <c r="F4" s="38"/>
      <c r="G4" s="79"/>
      <c r="H4" s="72"/>
      <c r="I4" s="44"/>
      <c r="J4" s="48"/>
    </row>
    <row r="5" spans="1:10" ht="30" x14ac:dyDescent="0.3">
      <c r="A5" s="28"/>
      <c r="B5" s="29"/>
      <c r="C5" s="119" t="s">
        <v>67</v>
      </c>
      <c r="D5" s="120"/>
      <c r="E5" s="73"/>
      <c r="F5" s="119" t="s">
        <v>68</v>
      </c>
      <c r="G5" s="120"/>
      <c r="H5" s="29"/>
      <c r="I5" s="45" t="s">
        <v>69</v>
      </c>
      <c r="J5" s="31" t="s">
        <v>70</v>
      </c>
    </row>
    <row r="6" spans="1:10" ht="15.75" x14ac:dyDescent="0.3">
      <c r="A6" s="33" t="s">
        <v>104</v>
      </c>
      <c r="B6" s="34"/>
      <c r="C6" s="39" t="s">
        <v>72</v>
      </c>
      <c r="D6" s="80" t="s">
        <v>73</v>
      </c>
      <c r="E6" s="73"/>
      <c r="F6" s="42" t="s">
        <v>72</v>
      </c>
      <c r="G6" s="80" t="s">
        <v>73</v>
      </c>
      <c r="H6" s="29"/>
      <c r="I6" s="46" t="s">
        <v>74</v>
      </c>
      <c r="J6" s="49" t="s">
        <v>74</v>
      </c>
    </row>
    <row r="7" spans="1:10" ht="15.75" x14ac:dyDescent="0.3">
      <c r="A7" s="37"/>
      <c r="B7" s="34"/>
      <c r="C7" s="40"/>
      <c r="D7" s="81"/>
      <c r="E7" s="73"/>
      <c r="F7" s="43"/>
      <c r="G7" s="81"/>
      <c r="H7" s="29"/>
      <c r="I7" s="47"/>
      <c r="J7" s="47"/>
    </row>
    <row r="8" spans="1:10" x14ac:dyDescent="0.25">
      <c r="A8" t="s">
        <v>105</v>
      </c>
      <c r="C8" s="21">
        <v>7</v>
      </c>
      <c r="D8" s="82">
        <v>240395</v>
      </c>
      <c r="F8" s="21">
        <v>7</v>
      </c>
      <c r="G8" s="82">
        <v>221395</v>
      </c>
      <c r="I8" s="84">
        <f>F8/C8</f>
        <v>1</v>
      </c>
      <c r="J8" s="56">
        <f>G8/D8</f>
        <v>0.92096341438049878</v>
      </c>
    </row>
    <row r="9" spans="1:10" x14ac:dyDescent="0.25">
      <c r="A9" t="s">
        <v>106</v>
      </c>
      <c r="C9" s="21">
        <v>2</v>
      </c>
      <c r="D9" s="82">
        <v>48285</v>
      </c>
      <c r="F9" s="21">
        <v>2</v>
      </c>
      <c r="G9" s="82">
        <v>48285</v>
      </c>
      <c r="I9" s="84">
        <f t="shared" ref="I9:I33" si="0">F9/C9</f>
        <v>1</v>
      </c>
      <c r="J9" s="56">
        <f t="shared" ref="J9:J33" si="1">G9/D9</f>
        <v>1</v>
      </c>
    </row>
    <row r="10" spans="1:10" x14ac:dyDescent="0.25">
      <c r="A10" t="s">
        <v>107</v>
      </c>
      <c r="C10" s="21">
        <v>2</v>
      </c>
      <c r="D10" s="82">
        <v>91430</v>
      </c>
      <c r="F10" s="21">
        <v>1</v>
      </c>
      <c r="G10" s="82">
        <v>49990</v>
      </c>
      <c r="I10" s="84">
        <f t="shared" si="0"/>
        <v>0.5</v>
      </c>
      <c r="J10" s="56">
        <f t="shared" si="1"/>
        <v>0.54675708192059502</v>
      </c>
    </row>
    <row r="11" spans="1:10" x14ac:dyDescent="0.25">
      <c r="A11" t="s">
        <v>109</v>
      </c>
      <c r="C11" s="21">
        <v>2</v>
      </c>
      <c r="D11" s="82">
        <v>75184</v>
      </c>
      <c r="F11" s="21">
        <v>1</v>
      </c>
      <c r="G11" s="82">
        <v>34960</v>
      </c>
      <c r="I11" s="84">
        <f t="shared" si="0"/>
        <v>0.5</v>
      </c>
      <c r="J11" s="56">
        <f t="shared" si="1"/>
        <v>0.46499255160672481</v>
      </c>
    </row>
    <row r="12" spans="1:10" x14ac:dyDescent="0.25">
      <c r="A12" t="s">
        <v>110</v>
      </c>
      <c r="C12" s="21">
        <v>6</v>
      </c>
      <c r="D12" s="82">
        <v>143808</v>
      </c>
      <c r="F12" s="21">
        <v>5</v>
      </c>
      <c r="G12" s="82">
        <v>115990</v>
      </c>
      <c r="I12" s="84">
        <f t="shared" si="0"/>
        <v>0.83333333333333337</v>
      </c>
      <c r="J12" s="56">
        <f t="shared" si="1"/>
        <v>0.80656152647975077</v>
      </c>
    </row>
    <row r="13" spans="1:10" x14ac:dyDescent="0.25">
      <c r="A13" t="s">
        <v>111</v>
      </c>
      <c r="C13" s="21">
        <v>3</v>
      </c>
      <c r="D13" s="82">
        <v>128355</v>
      </c>
      <c r="F13" s="21">
        <v>3</v>
      </c>
      <c r="G13" s="82">
        <v>120355</v>
      </c>
      <c r="I13" s="84">
        <f t="shared" si="0"/>
        <v>1</v>
      </c>
      <c r="J13" s="56">
        <f t="shared" si="1"/>
        <v>0.93767286042616182</v>
      </c>
    </row>
    <row r="14" spans="1:10" x14ac:dyDescent="0.25">
      <c r="A14" t="s">
        <v>112</v>
      </c>
      <c r="C14" s="21">
        <v>2</v>
      </c>
      <c r="D14" s="82">
        <v>99308</v>
      </c>
      <c r="F14" s="21">
        <v>1</v>
      </c>
      <c r="G14" s="82">
        <v>49170</v>
      </c>
      <c r="I14" s="84">
        <f t="shared" si="0"/>
        <v>0.5</v>
      </c>
      <c r="J14" s="56">
        <f t="shared" si="1"/>
        <v>0.4951262738147984</v>
      </c>
    </row>
    <row r="15" spans="1:10" x14ac:dyDescent="0.25">
      <c r="A15" t="s">
        <v>113</v>
      </c>
      <c r="C15" s="21">
        <v>10</v>
      </c>
      <c r="D15" s="82">
        <v>326890</v>
      </c>
      <c r="F15" s="21">
        <v>7</v>
      </c>
      <c r="G15" s="82">
        <v>218733</v>
      </c>
      <c r="I15" s="84">
        <f t="shared" si="0"/>
        <v>0.7</v>
      </c>
      <c r="J15" s="56">
        <f t="shared" si="1"/>
        <v>0.66913334760928755</v>
      </c>
    </row>
    <row r="16" spans="1:10" x14ac:dyDescent="0.25">
      <c r="A16" t="s">
        <v>114</v>
      </c>
      <c r="C16" s="21">
        <v>22</v>
      </c>
      <c r="D16" s="82">
        <v>815274</v>
      </c>
      <c r="F16" s="21">
        <v>14</v>
      </c>
      <c r="G16" s="82">
        <v>498292</v>
      </c>
      <c r="I16" s="84">
        <f t="shared" si="0"/>
        <v>0.63636363636363635</v>
      </c>
      <c r="J16" s="56">
        <f t="shared" si="1"/>
        <v>0.61119574523411757</v>
      </c>
    </row>
    <row r="17" spans="1:10" x14ac:dyDescent="0.25">
      <c r="A17" t="s">
        <v>115</v>
      </c>
      <c r="C17" s="21">
        <v>20</v>
      </c>
      <c r="D17" s="82">
        <v>549943</v>
      </c>
      <c r="F17" s="21">
        <v>17</v>
      </c>
      <c r="G17" s="82">
        <v>433647</v>
      </c>
      <c r="I17" s="84">
        <f t="shared" si="0"/>
        <v>0.85</v>
      </c>
      <c r="J17" s="56">
        <f t="shared" si="1"/>
        <v>0.78853081137499703</v>
      </c>
    </row>
    <row r="18" spans="1:10" x14ac:dyDescent="0.25">
      <c r="A18" t="s">
        <v>116</v>
      </c>
      <c r="C18" s="21">
        <v>1</v>
      </c>
      <c r="D18" s="82">
        <v>24344</v>
      </c>
      <c r="F18" s="21">
        <v>1</v>
      </c>
      <c r="G18" s="82">
        <v>24344</v>
      </c>
      <c r="I18" s="84">
        <f t="shared" si="0"/>
        <v>1</v>
      </c>
      <c r="J18" s="56">
        <f t="shared" si="1"/>
        <v>1</v>
      </c>
    </row>
    <row r="19" spans="1:10" x14ac:dyDescent="0.25">
      <c r="A19" t="s">
        <v>117</v>
      </c>
      <c r="C19" s="21">
        <v>19</v>
      </c>
      <c r="D19" s="82">
        <v>572449</v>
      </c>
      <c r="F19" s="21">
        <v>16</v>
      </c>
      <c r="G19" s="82">
        <v>435534</v>
      </c>
      <c r="I19" s="84">
        <f t="shared" si="0"/>
        <v>0.84210526315789469</v>
      </c>
      <c r="J19" s="56">
        <f t="shared" si="1"/>
        <v>0.76082585522902479</v>
      </c>
    </row>
    <row r="20" spans="1:10" x14ac:dyDescent="0.25">
      <c r="A20" t="s">
        <v>118</v>
      </c>
      <c r="C20" s="21">
        <v>4</v>
      </c>
      <c r="D20" s="82">
        <v>96635</v>
      </c>
      <c r="F20" s="21">
        <v>4</v>
      </c>
      <c r="G20" s="82">
        <v>96635</v>
      </c>
      <c r="I20" s="84">
        <f t="shared" si="0"/>
        <v>1</v>
      </c>
      <c r="J20" s="56">
        <f t="shared" si="1"/>
        <v>1</v>
      </c>
    </row>
    <row r="21" spans="1:10" x14ac:dyDescent="0.25">
      <c r="A21" t="s">
        <v>119</v>
      </c>
      <c r="C21" s="21">
        <v>17</v>
      </c>
      <c r="D21" s="82">
        <v>670537</v>
      </c>
      <c r="F21" s="21">
        <v>15</v>
      </c>
      <c r="G21" s="82">
        <v>587123</v>
      </c>
      <c r="I21" s="84">
        <f t="shared" si="0"/>
        <v>0.88235294117647056</v>
      </c>
      <c r="J21" s="56">
        <f t="shared" si="1"/>
        <v>0.8756011972493688</v>
      </c>
    </row>
    <row r="22" spans="1:10" x14ac:dyDescent="0.25">
      <c r="A22" t="s">
        <v>120</v>
      </c>
      <c r="C22" s="21">
        <v>14</v>
      </c>
      <c r="D22" s="82">
        <v>393720</v>
      </c>
      <c r="F22" s="21">
        <v>13</v>
      </c>
      <c r="G22" s="82">
        <v>352879</v>
      </c>
      <c r="I22" s="84">
        <f t="shared" si="0"/>
        <v>0.9285714285714286</v>
      </c>
      <c r="J22" s="56">
        <f t="shared" si="1"/>
        <v>0.89626892207660269</v>
      </c>
    </row>
    <row r="23" spans="1:10" x14ac:dyDescent="0.25">
      <c r="A23" t="s">
        <v>121</v>
      </c>
      <c r="C23" s="21">
        <v>2</v>
      </c>
      <c r="D23" s="82">
        <v>66362</v>
      </c>
      <c r="F23" s="21">
        <v>2</v>
      </c>
      <c r="G23" s="82">
        <v>66362</v>
      </c>
      <c r="I23" s="84">
        <f t="shared" si="0"/>
        <v>1</v>
      </c>
      <c r="J23" s="56">
        <f t="shared" si="1"/>
        <v>1</v>
      </c>
    </row>
    <row r="24" spans="1:10" x14ac:dyDescent="0.25">
      <c r="A24" t="s">
        <v>122</v>
      </c>
      <c r="C24" s="21">
        <v>9</v>
      </c>
      <c r="D24" s="82">
        <v>333772</v>
      </c>
      <c r="F24" s="21">
        <v>7</v>
      </c>
      <c r="G24" s="82">
        <v>271986</v>
      </c>
      <c r="I24" s="84">
        <f t="shared" si="0"/>
        <v>0.77777777777777779</v>
      </c>
      <c r="J24" s="56">
        <f t="shared" si="1"/>
        <v>0.81488561053653397</v>
      </c>
    </row>
    <row r="25" spans="1:10" x14ac:dyDescent="0.25">
      <c r="A25" t="s">
        <v>123</v>
      </c>
      <c r="C25" s="21">
        <v>18</v>
      </c>
      <c r="D25" s="82">
        <v>529974.32000000007</v>
      </c>
      <c r="F25" s="21">
        <v>14</v>
      </c>
      <c r="G25" s="82">
        <v>438908.32</v>
      </c>
      <c r="I25" s="84">
        <f t="shared" si="0"/>
        <v>0.77777777777777779</v>
      </c>
      <c r="J25" s="56">
        <f t="shared" si="1"/>
        <v>0.82816903279389076</v>
      </c>
    </row>
    <row r="26" spans="1:10" x14ac:dyDescent="0.25">
      <c r="A26" t="s">
        <v>124</v>
      </c>
      <c r="C26" s="21">
        <v>8</v>
      </c>
      <c r="D26" s="82">
        <v>313013</v>
      </c>
      <c r="F26" s="21">
        <v>7</v>
      </c>
      <c r="G26" s="82">
        <v>238763</v>
      </c>
      <c r="I26" s="84">
        <f t="shared" si="0"/>
        <v>0.875</v>
      </c>
      <c r="J26" s="56">
        <f t="shared" si="1"/>
        <v>0.76278940491289504</v>
      </c>
    </row>
    <row r="27" spans="1:10" x14ac:dyDescent="0.25">
      <c r="A27" t="s">
        <v>125</v>
      </c>
      <c r="C27" s="21">
        <v>14</v>
      </c>
      <c r="D27" s="82">
        <v>368707</v>
      </c>
      <c r="F27" s="21">
        <v>10</v>
      </c>
      <c r="G27" s="82">
        <v>220855</v>
      </c>
      <c r="I27" s="84">
        <f t="shared" si="0"/>
        <v>0.7142857142857143</v>
      </c>
      <c r="J27" s="56">
        <f t="shared" si="1"/>
        <v>0.59899866289492742</v>
      </c>
    </row>
    <row r="28" spans="1:10" x14ac:dyDescent="0.25">
      <c r="A28" t="s">
        <v>126</v>
      </c>
      <c r="C28" s="21">
        <v>25</v>
      </c>
      <c r="D28" s="82">
        <v>817416</v>
      </c>
      <c r="F28" s="21">
        <v>19</v>
      </c>
      <c r="G28" s="82">
        <v>573974</v>
      </c>
      <c r="I28" s="84">
        <f t="shared" si="0"/>
        <v>0.76</v>
      </c>
      <c r="J28" s="56">
        <f t="shared" si="1"/>
        <v>0.70218101921176002</v>
      </c>
    </row>
    <row r="29" spans="1:10" x14ac:dyDescent="0.25">
      <c r="A29" t="s">
        <v>127</v>
      </c>
      <c r="C29" s="21">
        <v>5</v>
      </c>
      <c r="D29" s="82">
        <v>198969</v>
      </c>
      <c r="F29" s="21">
        <v>3</v>
      </c>
      <c r="G29" s="82">
        <v>104522</v>
      </c>
      <c r="I29" s="84">
        <f t="shared" si="0"/>
        <v>0.6</v>
      </c>
      <c r="J29" s="56">
        <f t="shared" si="1"/>
        <v>0.52531801436404668</v>
      </c>
    </row>
    <row r="30" spans="1:10" x14ac:dyDescent="0.25">
      <c r="A30" t="s">
        <v>128</v>
      </c>
      <c r="C30" s="21">
        <v>4</v>
      </c>
      <c r="D30" s="82">
        <v>89368</v>
      </c>
      <c r="F30" s="21">
        <v>4</v>
      </c>
      <c r="G30" s="82">
        <v>89368</v>
      </c>
      <c r="I30" s="84">
        <f t="shared" si="0"/>
        <v>1</v>
      </c>
      <c r="J30" s="56">
        <f t="shared" si="1"/>
        <v>1</v>
      </c>
    </row>
    <row r="31" spans="1:10" x14ac:dyDescent="0.25">
      <c r="A31" t="s">
        <v>129</v>
      </c>
      <c r="C31" s="21">
        <v>1</v>
      </c>
      <c r="D31" s="82">
        <v>49900</v>
      </c>
      <c r="F31" s="21">
        <v>0</v>
      </c>
      <c r="G31" s="82">
        <v>0</v>
      </c>
      <c r="I31" s="84">
        <f t="shared" si="0"/>
        <v>0</v>
      </c>
      <c r="J31" s="56">
        <f t="shared" si="1"/>
        <v>0</v>
      </c>
    </row>
    <row r="32" spans="1:10" x14ac:dyDescent="0.25">
      <c r="A32" t="s">
        <v>130</v>
      </c>
      <c r="C32" s="21">
        <v>8</v>
      </c>
      <c r="D32" s="82">
        <v>284317</v>
      </c>
      <c r="F32" s="21">
        <v>6</v>
      </c>
      <c r="G32" s="82">
        <v>185421</v>
      </c>
      <c r="I32" s="84">
        <f t="shared" si="0"/>
        <v>0.75</v>
      </c>
      <c r="J32" s="56">
        <f t="shared" si="1"/>
        <v>0.65216290267553467</v>
      </c>
    </row>
    <row r="33" spans="1:10" x14ac:dyDescent="0.25">
      <c r="A33" t="s">
        <v>108</v>
      </c>
      <c r="C33" s="21">
        <v>13</v>
      </c>
      <c r="D33" s="82">
        <v>493969</v>
      </c>
      <c r="F33" s="21">
        <v>11</v>
      </c>
      <c r="G33" s="82">
        <v>443259</v>
      </c>
      <c r="I33" s="84">
        <f t="shared" si="0"/>
        <v>0.84615384615384615</v>
      </c>
      <c r="J33" s="56">
        <f t="shared" si="1"/>
        <v>0.89734173601987166</v>
      </c>
    </row>
    <row r="35" spans="1:10" ht="15.75" x14ac:dyDescent="0.25">
      <c r="A35" s="61" t="s">
        <v>103</v>
      </c>
      <c r="B35" s="70"/>
      <c r="C35" s="62">
        <f>SUM(C8:C33)</f>
        <v>238</v>
      </c>
      <c r="D35" s="83">
        <f t="shared" ref="D35:H35" si="2">SUM(D8:D33)</f>
        <v>7822324.3200000003</v>
      </c>
      <c r="E35" s="75">
        <f t="shared" si="2"/>
        <v>0</v>
      </c>
      <c r="F35" s="62">
        <f t="shared" si="2"/>
        <v>190</v>
      </c>
      <c r="G35" s="83">
        <f t="shared" si="2"/>
        <v>5920750.3200000003</v>
      </c>
      <c r="H35" s="75">
        <f t="shared" si="2"/>
        <v>0</v>
      </c>
      <c r="I35" s="63">
        <f>F35/C35</f>
        <v>0.79831932773109249</v>
      </c>
      <c r="J35" s="63">
        <f>G35/D35</f>
        <v>0.7569042240887297</v>
      </c>
    </row>
    <row r="37" spans="1:10" ht="15.75" x14ac:dyDescent="0.3">
      <c r="A37" s="19" t="s">
        <v>192</v>
      </c>
    </row>
  </sheetData>
  <mergeCells count="5">
    <mergeCell ref="A1:J1"/>
    <mergeCell ref="A2:J2"/>
    <mergeCell ref="A3:J3"/>
    <mergeCell ref="C5:D5"/>
    <mergeCell ref="F5:G5"/>
  </mergeCells>
  <pageMargins left="0.25" right="0.25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sqref="A1:J1"/>
    </sheetView>
  </sheetViews>
  <sheetFormatPr defaultRowHeight="15" x14ac:dyDescent="0.25"/>
  <cols>
    <col min="1" max="1" width="75" bestFit="1" customWidth="1"/>
    <col min="2" max="2" width="1.42578125" style="55" customWidth="1"/>
    <col min="3" max="3" width="14.42578125" style="21" customWidth="1"/>
    <col min="4" max="4" width="18.7109375" style="92" customWidth="1"/>
    <col min="5" max="5" width="1.42578125" style="55" customWidth="1"/>
    <col min="6" max="6" width="14.42578125" style="21" customWidth="1"/>
    <col min="7" max="7" width="18.7109375" style="92" customWidth="1"/>
    <col min="8" max="8" width="1.42578125" style="55" customWidth="1"/>
    <col min="9" max="10" width="20.5703125" style="56" customWidth="1"/>
    <col min="11" max="11" width="4" customWidth="1"/>
  </cols>
  <sheetData>
    <row r="1" spans="1:10" ht="16.5" x14ac:dyDescent="0.3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6.5" x14ac:dyDescent="0.3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8" x14ac:dyDescent="0.25">
      <c r="A3" s="116" t="s">
        <v>65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x14ac:dyDescent="0.3">
      <c r="A4" s="24"/>
      <c r="B4" s="24"/>
      <c r="C4" s="38"/>
      <c r="D4" s="76"/>
      <c r="E4" s="25"/>
      <c r="F4" s="38"/>
      <c r="G4" s="76"/>
      <c r="H4" s="26"/>
      <c r="I4" s="85"/>
      <c r="J4" s="86"/>
    </row>
    <row r="5" spans="1:10" ht="30" x14ac:dyDescent="0.3">
      <c r="A5" s="28"/>
      <c r="B5" s="29"/>
      <c r="C5" s="119" t="s">
        <v>67</v>
      </c>
      <c r="D5" s="120"/>
      <c r="E5" s="30"/>
      <c r="F5" s="119" t="s">
        <v>68</v>
      </c>
      <c r="G5" s="120"/>
      <c r="H5" s="29"/>
      <c r="I5" s="87" t="s">
        <v>69</v>
      </c>
      <c r="J5" s="88" t="s">
        <v>70</v>
      </c>
    </row>
    <row r="6" spans="1:10" ht="15.75" x14ac:dyDescent="0.3">
      <c r="A6" s="33" t="s">
        <v>190</v>
      </c>
      <c r="B6" s="34"/>
      <c r="C6" s="39" t="s">
        <v>72</v>
      </c>
      <c r="D6" s="77" t="s">
        <v>73</v>
      </c>
      <c r="E6" s="35"/>
      <c r="F6" s="42" t="s">
        <v>72</v>
      </c>
      <c r="G6" s="77" t="s">
        <v>73</v>
      </c>
      <c r="H6" s="36"/>
      <c r="I6" s="89" t="s">
        <v>74</v>
      </c>
      <c r="J6" s="90" t="s">
        <v>74</v>
      </c>
    </row>
    <row r="7" spans="1:10" ht="15.75" x14ac:dyDescent="0.3">
      <c r="A7" s="37"/>
      <c r="B7" s="34"/>
      <c r="C7" s="40"/>
      <c r="D7" s="78"/>
      <c r="E7" s="35"/>
      <c r="F7" s="43"/>
      <c r="G7" s="78"/>
      <c r="H7" s="36"/>
      <c r="I7" s="91"/>
      <c r="J7" s="91"/>
    </row>
    <row r="8" spans="1:10" x14ac:dyDescent="0.25">
      <c r="A8" t="s">
        <v>131</v>
      </c>
      <c r="C8" s="21">
        <v>3</v>
      </c>
      <c r="D8" s="92">
        <v>152259</v>
      </c>
      <c r="F8" s="21">
        <v>1</v>
      </c>
      <c r="G8" s="92">
        <v>32429</v>
      </c>
      <c r="I8" s="56">
        <f>F8/C8</f>
        <v>0.33333333333333331</v>
      </c>
      <c r="J8" s="56">
        <f>G8/D8</f>
        <v>0.21298576767219016</v>
      </c>
    </row>
    <row r="9" spans="1:10" x14ac:dyDescent="0.25">
      <c r="A9" t="s">
        <v>132</v>
      </c>
      <c r="C9" s="21">
        <v>51</v>
      </c>
      <c r="D9" s="92">
        <v>1480397</v>
      </c>
      <c r="F9" s="21">
        <v>40</v>
      </c>
      <c r="G9" s="92">
        <v>1116335</v>
      </c>
      <c r="I9" s="56">
        <f t="shared" ref="I9:I34" si="0">F9/C9</f>
        <v>0.78431372549019607</v>
      </c>
      <c r="J9" s="56">
        <f t="shared" ref="J9:J34" si="1">G9/D9</f>
        <v>0.75407812904241223</v>
      </c>
    </row>
    <row r="10" spans="1:10" x14ac:dyDescent="0.25">
      <c r="A10" t="s">
        <v>133</v>
      </c>
      <c r="C10" s="21">
        <v>3</v>
      </c>
      <c r="D10" s="92">
        <v>121340</v>
      </c>
      <c r="F10" s="21">
        <v>2</v>
      </c>
      <c r="G10" s="92">
        <v>99637</v>
      </c>
      <c r="I10" s="56">
        <f t="shared" si="0"/>
        <v>0.66666666666666663</v>
      </c>
      <c r="J10" s="56">
        <f t="shared" si="1"/>
        <v>0.82113894840942803</v>
      </c>
    </row>
    <row r="11" spans="1:10" x14ac:dyDescent="0.25">
      <c r="A11" t="s">
        <v>134</v>
      </c>
      <c r="C11" s="21">
        <v>9</v>
      </c>
      <c r="D11" s="92">
        <v>321432</v>
      </c>
      <c r="F11" s="21">
        <v>7</v>
      </c>
      <c r="G11" s="92">
        <v>233476</v>
      </c>
      <c r="I11" s="56">
        <f t="shared" si="0"/>
        <v>0.77777777777777779</v>
      </c>
      <c r="J11" s="56">
        <f t="shared" si="1"/>
        <v>0.72636202991612531</v>
      </c>
    </row>
    <row r="12" spans="1:10" x14ac:dyDescent="0.25">
      <c r="A12" t="s">
        <v>135</v>
      </c>
      <c r="C12" s="21">
        <v>10</v>
      </c>
      <c r="D12" s="92">
        <v>374113</v>
      </c>
      <c r="F12" s="21">
        <v>7</v>
      </c>
      <c r="G12" s="92">
        <v>285602</v>
      </c>
      <c r="I12" s="56">
        <f t="shared" si="0"/>
        <v>0.7</v>
      </c>
      <c r="J12" s="56">
        <f t="shared" si="1"/>
        <v>0.76341105494863848</v>
      </c>
    </row>
    <row r="13" spans="1:10" x14ac:dyDescent="0.25">
      <c r="A13" t="s">
        <v>114</v>
      </c>
      <c r="C13" s="21">
        <v>16</v>
      </c>
      <c r="D13" s="92">
        <v>558862</v>
      </c>
      <c r="F13" s="21">
        <v>11</v>
      </c>
      <c r="G13" s="92">
        <v>344258</v>
      </c>
      <c r="I13" s="56">
        <f t="shared" si="0"/>
        <v>0.6875</v>
      </c>
      <c r="J13" s="56">
        <f t="shared" si="1"/>
        <v>0.61599822496430245</v>
      </c>
    </row>
    <row r="14" spans="1:10" x14ac:dyDescent="0.25">
      <c r="A14" t="s">
        <v>136</v>
      </c>
      <c r="C14" s="21">
        <v>1</v>
      </c>
      <c r="D14" s="92">
        <v>50000</v>
      </c>
      <c r="F14" s="21">
        <v>1</v>
      </c>
      <c r="G14" s="92">
        <v>50000</v>
      </c>
      <c r="I14" s="56">
        <f t="shared" si="0"/>
        <v>1</v>
      </c>
      <c r="J14" s="56">
        <f t="shared" si="1"/>
        <v>1</v>
      </c>
    </row>
    <row r="15" spans="1:10" x14ac:dyDescent="0.25">
      <c r="A15" t="s">
        <v>137</v>
      </c>
      <c r="C15" s="21">
        <v>6</v>
      </c>
      <c r="D15" s="92">
        <v>169990</v>
      </c>
      <c r="F15" s="21">
        <v>6</v>
      </c>
      <c r="G15" s="92">
        <v>166986</v>
      </c>
      <c r="I15" s="56">
        <f t="shared" si="0"/>
        <v>1</v>
      </c>
      <c r="J15" s="56">
        <f t="shared" si="1"/>
        <v>0.98232837225719161</v>
      </c>
    </row>
    <row r="16" spans="1:10" x14ac:dyDescent="0.25">
      <c r="A16" t="s">
        <v>138</v>
      </c>
      <c r="C16" s="21">
        <v>1</v>
      </c>
      <c r="D16" s="92">
        <v>15032</v>
      </c>
      <c r="F16" s="21">
        <v>1</v>
      </c>
      <c r="G16" s="92">
        <v>15032</v>
      </c>
      <c r="I16" s="56">
        <f t="shared" si="0"/>
        <v>1</v>
      </c>
      <c r="J16" s="56">
        <f t="shared" si="1"/>
        <v>1</v>
      </c>
    </row>
    <row r="17" spans="1:10" x14ac:dyDescent="0.25">
      <c r="A17" t="s">
        <v>139</v>
      </c>
      <c r="C17" s="21">
        <v>13</v>
      </c>
      <c r="D17" s="92">
        <v>381769.32</v>
      </c>
      <c r="F17" s="21">
        <v>11</v>
      </c>
      <c r="G17" s="92">
        <v>326397.32</v>
      </c>
      <c r="I17" s="56">
        <f t="shared" si="0"/>
        <v>0.84615384615384615</v>
      </c>
      <c r="J17" s="56">
        <f t="shared" si="1"/>
        <v>0.85495953420248649</v>
      </c>
    </row>
    <row r="18" spans="1:10" x14ac:dyDescent="0.25">
      <c r="A18" t="s">
        <v>140</v>
      </c>
      <c r="C18" s="21">
        <v>6</v>
      </c>
      <c r="D18" s="92">
        <v>164783</v>
      </c>
      <c r="F18" s="21">
        <v>4</v>
      </c>
      <c r="G18" s="92">
        <v>98195</v>
      </c>
      <c r="I18" s="56">
        <f t="shared" si="0"/>
        <v>0.66666666666666663</v>
      </c>
      <c r="J18" s="56">
        <f t="shared" si="1"/>
        <v>0.59590491737618567</v>
      </c>
    </row>
    <row r="19" spans="1:10" x14ac:dyDescent="0.25">
      <c r="A19" t="s">
        <v>141</v>
      </c>
      <c r="C19" s="21">
        <v>1</v>
      </c>
      <c r="D19" s="92">
        <v>43440</v>
      </c>
      <c r="F19" s="21">
        <v>0</v>
      </c>
      <c r="G19" s="92">
        <v>0</v>
      </c>
      <c r="I19" s="56">
        <f t="shared" si="0"/>
        <v>0</v>
      </c>
      <c r="J19" s="56">
        <f t="shared" si="1"/>
        <v>0</v>
      </c>
    </row>
    <row r="20" spans="1:10" x14ac:dyDescent="0.25">
      <c r="A20" t="s">
        <v>142</v>
      </c>
      <c r="C20" s="21">
        <v>2</v>
      </c>
      <c r="D20" s="92">
        <v>77185</v>
      </c>
      <c r="F20" s="21">
        <v>2</v>
      </c>
      <c r="G20" s="92">
        <v>77185</v>
      </c>
      <c r="I20" s="56">
        <f t="shared" si="0"/>
        <v>1</v>
      </c>
      <c r="J20" s="56">
        <f t="shared" si="1"/>
        <v>1</v>
      </c>
    </row>
    <row r="21" spans="1:10" x14ac:dyDescent="0.25">
      <c r="A21" t="s">
        <v>143</v>
      </c>
      <c r="C21" s="21">
        <v>4</v>
      </c>
      <c r="D21" s="92">
        <v>165716</v>
      </c>
      <c r="F21" s="21">
        <v>3</v>
      </c>
      <c r="G21" s="92">
        <v>110069</v>
      </c>
      <c r="I21" s="56">
        <f t="shared" si="0"/>
        <v>0.75</v>
      </c>
      <c r="J21" s="56">
        <f t="shared" si="1"/>
        <v>0.66420261169712036</v>
      </c>
    </row>
    <row r="22" spans="1:10" x14ac:dyDescent="0.25">
      <c r="A22" t="s">
        <v>144</v>
      </c>
      <c r="C22" s="21">
        <v>1</v>
      </c>
      <c r="D22" s="92">
        <v>44131</v>
      </c>
      <c r="F22" s="21">
        <v>1</v>
      </c>
      <c r="G22" s="92">
        <v>44131</v>
      </c>
      <c r="I22" s="56">
        <f t="shared" si="0"/>
        <v>1</v>
      </c>
      <c r="J22" s="56">
        <f t="shared" si="1"/>
        <v>1</v>
      </c>
    </row>
    <row r="23" spans="1:10" x14ac:dyDescent="0.25">
      <c r="A23" t="s">
        <v>145</v>
      </c>
      <c r="C23" s="21">
        <v>7</v>
      </c>
      <c r="D23" s="92">
        <v>253123</v>
      </c>
      <c r="F23" s="21">
        <v>6</v>
      </c>
      <c r="G23" s="92">
        <v>197523</v>
      </c>
      <c r="I23" s="56">
        <f t="shared" si="0"/>
        <v>0.8571428571428571</v>
      </c>
      <c r="J23" s="56">
        <f t="shared" si="1"/>
        <v>0.7803439434583187</v>
      </c>
    </row>
    <row r="24" spans="1:10" x14ac:dyDescent="0.25">
      <c r="A24" t="s">
        <v>146</v>
      </c>
      <c r="C24" s="21">
        <v>1</v>
      </c>
      <c r="D24" s="92">
        <v>49767</v>
      </c>
      <c r="F24" s="21">
        <v>1</v>
      </c>
      <c r="G24" s="92">
        <v>41767</v>
      </c>
      <c r="I24" s="56">
        <f t="shared" si="0"/>
        <v>1</v>
      </c>
      <c r="J24" s="56">
        <f t="shared" si="1"/>
        <v>0.8392509092370446</v>
      </c>
    </row>
    <row r="25" spans="1:10" x14ac:dyDescent="0.25">
      <c r="A25" t="s">
        <v>147</v>
      </c>
      <c r="C25" s="21">
        <v>1</v>
      </c>
      <c r="D25" s="92">
        <v>36907</v>
      </c>
      <c r="F25" s="21">
        <v>1</v>
      </c>
      <c r="G25" s="92">
        <v>36907</v>
      </c>
      <c r="I25" s="56">
        <f t="shared" si="0"/>
        <v>1</v>
      </c>
      <c r="J25" s="56">
        <f t="shared" si="1"/>
        <v>1</v>
      </c>
    </row>
    <row r="26" spans="1:10" x14ac:dyDescent="0.25">
      <c r="A26" t="s">
        <v>148</v>
      </c>
      <c r="C26" s="21">
        <v>7</v>
      </c>
      <c r="D26" s="92">
        <v>261347</v>
      </c>
      <c r="F26" s="21">
        <v>6</v>
      </c>
      <c r="G26" s="92">
        <v>210347</v>
      </c>
      <c r="I26" s="56">
        <f t="shared" si="0"/>
        <v>0.8571428571428571</v>
      </c>
      <c r="J26" s="56">
        <f t="shared" si="1"/>
        <v>0.80485714395038011</v>
      </c>
    </row>
    <row r="27" spans="1:10" x14ac:dyDescent="0.25">
      <c r="A27" t="s">
        <v>149</v>
      </c>
      <c r="C27" s="21">
        <v>11</v>
      </c>
      <c r="D27" s="92">
        <v>430488</v>
      </c>
      <c r="F27" s="21">
        <v>9</v>
      </c>
      <c r="G27" s="92">
        <v>329381</v>
      </c>
      <c r="I27" s="56">
        <f t="shared" si="0"/>
        <v>0.81818181818181823</v>
      </c>
      <c r="J27" s="56">
        <f t="shared" si="1"/>
        <v>0.76513398747467987</v>
      </c>
    </row>
    <row r="28" spans="1:10" x14ac:dyDescent="0.25">
      <c r="A28" t="s">
        <v>150</v>
      </c>
      <c r="C28" s="21">
        <v>3</v>
      </c>
      <c r="D28" s="92">
        <v>105200</v>
      </c>
      <c r="F28" s="21">
        <v>2</v>
      </c>
      <c r="G28" s="92">
        <v>69700</v>
      </c>
      <c r="I28" s="56">
        <f t="shared" si="0"/>
        <v>0.66666666666666663</v>
      </c>
      <c r="J28" s="56">
        <f t="shared" si="1"/>
        <v>0.6625475285171103</v>
      </c>
    </row>
    <row r="29" spans="1:10" x14ac:dyDescent="0.25">
      <c r="A29" t="s">
        <v>151</v>
      </c>
      <c r="C29" s="21">
        <v>2</v>
      </c>
      <c r="D29" s="92">
        <v>85130</v>
      </c>
      <c r="F29" s="21">
        <v>2</v>
      </c>
      <c r="G29" s="92">
        <v>85130</v>
      </c>
      <c r="I29" s="56">
        <f t="shared" si="0"/>
        <v>1</v>
      </c>
      <c r="J29" s="56">
        <f t="shared" si="1"/>
        <v>1</v>
      </c>
    </row>
    <row r="30" spans="1:10" x14ac:dyDescent="0.25">
      <c r="A30" t="s">
        <v>191</v>
      </c>
      <c r="C30" s="21">
        <v>6</v>
      </c>
      <c r="D30" s="92">
        <v>208547</v>
      </c>
      <c r="F30" s="21">
        <v>5</v>
      </c>
      <c r="G30" s="92">
        <v>172511</v>
      </c>
      <c r="I30" s="56">
        <f t="shared" si="0"/>
        <v>0.83333333333333337</v>
      </c>
      <c r="J30" s="56">
        <f t="shared" si="1"/>
        <v>0.82720441914772214</v>
      </c>
    </row>
    <row r="31" spans="1:10" x14ac:dyDescent="0.25">
      <c r="A31" t="s">
        <v>152</v>
      </c>
      <c r="C31" s="21">
        <v>15</v>
      </c>
      <c r="D31" s="92">
        <v>392608</v>
      </c>
      <c r="F31" s="21">
        <v>13</v>
      </c>
      <c r="G31" s="92">
        <v>339161</v>
      </c>
      <c r="I31" s="56">
        <f t="shared" si="0"/>
        <v>0.8666666666666667</v>
      </c>
      <c r="J31" s="56">
        <f t="shared" si="1"/>
        <v>0.86386675768196264</v>
      </c>
    </row>
    <row r="32" spans="1:10" x14ac:dyDescent="0.25">
      <c r="A32" t="s">
        <v>153</v>
      </c>
      <c r="C32" s="21">
        <v>4</v>
      </c>
      <c r="D32" s="92">
        <v>139382</v>
      </c>
      <c r="F32" s="21">
        <v>4</v>
      </c>
      <c r="G32" s="92">
        <v>139382</v>
      </c>
      <c r="I32" s="56">
        <f t="shared" si="0"/>
        <v>1</v>
      </c>
      <c r="J32" s="56">
        <f t="shared" si="1"/>
        <v>1</v>
      </c>
    </row>
    <row r="33" spans="1:10" x14ac:dyDescent="0.25">
      <c r="A33" t="s">
        <v>154</v>
      </c>
      <c r="C33" s="21">
        <v>1</v>
      </c>
      <c r="D33" s="92">
        <v>25850</v>
      </c>
      <c r="F33" s="21">
        <v>1</v>
      </c>
      <c r="G33" s="92">
        <v>25850</v>
      </c>
      <c r="I33" s="56">
        <f t="shared" si="0"/>
        <v>1</v>
      </c>
      <c r="J33" s="56">
        <f t="shared" si="1"/>
        <v>1</v>
      </c>
    </row>
    <row r="34" spans="1:10" x14ac:dyDescent="0.25">
      <c r="A34" t="s">
        <v>155</v>
      </c>
      <c r="C34" s="21">
        <v>9</v>
      </c>
      <c r="D34" s="92">
        <v>261045</v>
      </c>
      <c r="F34" s="21">
        <v>9</v>
      </c>
      <c r="G34" s="92">
        <v>251545</v>
      </c>
      <c r="I34" s="56">
        <f t="shared" si="0"/>
        <v>1</v>
      </c>
      <c r="J34" s="56">
        <f t="shared" si="1"/>
        <v>0.96360780708306992</v>
      </c>
    </row>
    <row r="35" spans="1:10" x14ac:dyDescent="0.25">
      <c r="A35" t="s">
        <v>156</v>
      </c>
      <c r="C35" s="21">
        <v>12</v>
      </c>
      <c r="D35" s="92">
        <v>303121</v>
      </c>
      <c r="F35" s="21">
        <v>11</v>
      </c>
      <c r="G35" s="92">
        <v>266835</v>
      </c>
      <c r="I35" s="56">
        <f t="shared" ref="I35:I44" si="2">F35/C35</f>
        <v>0.91666666666666663</v>
      </c>
      <c r="J35" s="56">
        <f t="shared" ref="J35:J44" si="3">G35/D35</f>
        <v>0.88029202859584121</v>
      </c>
    </row>
    <row r="36" spans="1:10" x14ac:dyDescent="0.25">
      <c r="A36" t="s">
        <v>157</v>
      </c>
      <c r="C36" s="21">
        <v>9</v>
      </c>
      <c r="D36" s="92">
        <v>330138</v>
      </c>
      <c r="F36" s="21">
        <v>6</v>
      </c>
      <c r="G36" s="92">
        <v>189501</v>
      </c>
      <c r="I36" s="56">
        <f t="shared" si="2"/>
        <v>0.66666666666666663</v>
      </c>
      <c r="J36" s="56">
        <f t="shared" si="3"/>
        <v>0.57400541591698018</v>
      </c>
    </row>
    <row r="37" spans="1:10" x14ac:dyDescent="0.25">
      <c r="A37" t="s">
        <v>158</v>
      </c>
      <c r="C37" s="21">
        <v>6</v>
      </c>
      <c r="D37" s="92">
        <v>245835</v>
      </c>
      <c r="F37" s="21">
        <v>5</v>
      </c>
      <c r="G37" s="92">
        <v>195835</v>
      </c>
      <c r="I37" s="56">
        <f t="shared" si="2"/>
        <v>0.83333333333333337</v>
      </c>
      <c r="J37" s="56">
        <f t="shared" si="3"/>
        <v>0.79661154839628201</v>
      </c>
    </row>
    <row r="38" spans="1:10" x14ac:dyDescent="0.25">
      <c r="A38" t="s">
        <v>159</v>
      </c>
      <c r="C38" s="21">
        <v>1</v>
      </c>
      <c r="D38" s="92">
        <v>54870</v>
      </c>
      <c r="F38" s="21">
        <v>1</v>
      </c>
      <c r="G38" s="92">
        <v>46370</v>
      </c>
      <c r="I38" s="56">
        <f t="shared" si="2"/>
        <v>1</v>
      </c>
      <c r="J38" s="56">
        <f t="shared" si="3"/>
        <v>0.84508839074175324</v>
      </c>
    </row>
    <row r="39" spans="1:10" x14ac:dyDescent="0.25">
      <c r="A39" t="s">
        <v>160</v>
      </c>
      <c r="C39" s="21">
        <v>2</v>
      </c>
      <c r="D39" s="92">
        <v>64063</v>
      </c>
      <c r="F39" s="21">
        <v>0</v>
      </c>
      <c r="G39" s="92">
        <v>0</v>
      </c>
      <c r="I39" s="56">
        <f t="shared" si="2"/>
        <v>0</v>
      </c>
      <c r="J39" s="56">
        <f t="shared" si="3"/>
        <v>0</v>
      </c>
    </row>
    <row r="40" spans="1:10" x14ac:dyDescent="0.25">
      <c r="A40" t="s">
        <v>161</v>
      </c>
      <c r="C40" s="21">
        <v>2</v>
      </c>
      <c r="D40" s="92">
        <v>63946</v>
      </c>
      <c r="F40" s="21">
        <v>1</v>
      </c>
      <c r="G40" s="92">
        <v>14439</v>
      </c>
      <c r="I40" s="56">
        <f t="shared" si="2"/>
        <v>0.5</v>
      </c>
      <c r="J40" s="56">
        <f t="shared" si="3"/>
        <v>0.22579989366027586</v>
      </c>
    </row>
    <row r="41" spans="1:10" x14ac:dyDescent="0.25">
      <c r="A41" t="s">
        <v>162</v>
      </c>
      <c r="C41" s="21">
        <v>1</v>
      </c>
      <c r="D41" s="92">
        <v>26288</v>
      </c>
      <c r="F41" s="21">
        <v>1</v>
      </c>
      <c r="G41" s="92">
        <v>24938</v>
      </c>
      <c r="I41" s="56">
        <f t="shared" si="2"/>
        <v>1</v>
      </c>
      <c r="J41" s="56">
        <f t="shared" si="3"/>
        <v>0.94864576993304928</v>
      </c>
    </row>
    <row r="42" spans="1:10" x14ac:dyDescent="0.25">
      <c r="A42" t="s">
        <v>163</v>
      </c>
      <c r="C42" s="21">
        <v>3</v>
      </c>
      <c r="D42" s="92">
        <v>61863</v>
      </c>
      <c r="F42" s="21">
        <v>2</v>
      </c>
      <c r="G42" s="92">
        <v>32939</v>
      </c>
      <c r="I42" s="56">
        <f t="shared" si="2"/>
        <v>0.66666666666666663</v>
      </c>
      <c r="J42" s="56">
        <f t="shared" si="3"/>
        <v>0.53245073792088971</v>
      </c>
    </row>
    <row r="43" spans="1:10" x14ac:dyDescent="0.25">
      <c r="A43" t="s">
        <v>164</v>
      </c>
      <c r="C43" s="21">
        <v>4</v>
      </c>
      <c r="D43" s="92">
        <v>162042</v>
      </c>
      <c r="F43" s="21">
        <v>4</v>
      </c>
      <c r="G43" s="92">
        <v>162042</v>
      </c>
      <c r="I43" s="56">
        <f t="shared" si="2"/>
        <v>1</v>
      </c>
      <c r="J43" s="56">
        <f t="shared" si="3"/>
        <v>1</v>
      </c>
    </row>
    <row r="44" spans="1:10" x14ac:dyDescent="0.25">
      <c r="A44" t="s">
        <v>165</v>
      </c>
      <c r="C44" s="21">
        <v>4</v>
      </c>
      <c r="D44" s="92">
        <v>140315</v>
      </c>
      <c r="F44" s="21">
        <v>3</v>
      </c>
      <c r="G44" s="92">
        <v>88915</v>
      </c>
      <c r="I44" s="56">
        <f t="shared" si="2"/>
        <v>0.75</v>
      </c>
      <c r="J44" s="56">
        <f t="shared" si="3"/>
        <v>0.63368135979759821</v>
      </c>
    </row>
    <row r="46" spans="1:10" ht="15.75" x14ac:dyDescent="0.25">
      <c r="A46" s="68" t="s">
        <v>103</v>
      </c>
      <c r="B46" s="64"/>
      <c r="C46" s="93">
        <f>SUM(C8:C44)</f>
        <v>238</v>
      </c>
      <c r="D46" s="94">
        <f t="shared" ref="D46:E46" si="4">SUM(D8:D44)</f>
        <v>7822324.3200000003</v>
      </c>
      <c r="E46" s="64">
        <f t="shared" si="4"/>
        <v>0</v>
      </c>
      <c r="F46" s="93">
        <f>SUM(F8:F44)</f>
        <v>190</v>
      </c>
      <c r="G46" s="94">
        <f>SUM(G8:G44)</f>
        <v>5920750.3200000003</v>
      </c>
      <c r="H46" s="64"/>
      <c r="I46" s="95">
        <f>F46/C46</f>
        <v>0.79831932773109249</v>
      </c>
      <c r="J46" s="95">
        <f>G46/D46</f>
        <v>0.7569042240887297</v>
      </c>
    </row>
    <row r="48" spans="1:10" ht="15.75" x14ac:dyDescent="0.3">
      <c r="A48" s="19" t="s">
        <v>192</v>
      </c>
    </row>
  </sheetData>
  <mergeCells count="5">
    <mergeCell ref="A1:J1"/>
    <mergeCell ref="A2:J2"/>
    <mergeCell ref="A3:J3"/>
    <mergeCell ref="C5:D5"/>
    <mergeCell ref="F5:G5"/>
  </mergeCells>
  <pageMargins left="0.25" right="0.25" top="0.75" bottom="0.75" header="0.3" footer="0.3"/>
  <pageSetup scale="67" orientation="landscape" r:id="rId1"/>
  <ignoredErrors>
    <ignoredError sqref="I46:J4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sqref="A1:J1"/>
    </sheetView>
  </sheetViews>
  <sheetFormatPr defaultRowHeight="15" x14ac:dyDescent="0.25"/>
  <cols>
    <col min="1" max="1" width="31.7109375" bestFit="1" customWidth="1"/>
    <col min="2" max="2" width="1.42578125" style="55" customWidth="1"/>
    <col min="3" max="3" width="20.140625" style="21" customWidth="1"/>
    <col min="4" max="4" width="20.140625" style="41" customWidth="1"/>
    <col min="5" max="5" width="1.42578125" style="97" customWidth="1"/>
    <col min="6" max="6" width="20.140625" style="21" customWidth="1"/>
    <col min="7" max="7" width="20.140625" style="41" customWidth="1"/>
    <col min="8" max="8" width="1.42578125" style="97" customWidth="1"/>
    <col min="9" max="10" width="20.140625" style="56" customWidth="1"/>
  </cols>
  <sheetData>
    <row r="1" spans="1:10" ht="16.5" x14ac:dyDescent="0.3">
      <c r="A1" s="118" t="s">
        <v>97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6.5" x14ac:dyDescent="0.3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8" x14ac:dyDescent="0.25">
      <c r="A3" s="116" t="s">
        <v>99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x14ac:dyDescent="0.3">
      <c r="A4" s="24"/>
      <c r="B4" s="24"/>
      <c r="C4" s="38"/>
      <c r="D4" s="76"/>
      <c r="E4" s="71"/>
      <c r="F4" s="38"/>
      <c r="G4" s="76"/>
      <c r="H4" s="72"/>
      <c r="I4" s="85"/>
      <c r="J4" s="86"/>
    </row>
    <row r="5" spans="1:10" ht="30" x14ac:dyDescent="0.3">
      <c r="A5" s="28"/>
      <c r="B5" s="29"/>
      <c r="C5" s="119" t="s">
        <v>67</v>
      </c>
      <c r="D5" s="120"/>
      <c r="E5" s="73"/>
      <c r="F5" s="119" t="s">
        <v>68</v>
      </c>
      <c r="G5" s="120"/>
      <c r="H5" s="29"/>
      <c r="I5" s="87" t="s">
        <v>69</v>
      </c>
      <c r="J5" s="88" t="s">
        <v>70</v>
      </c>
    </row>
    <row r="6" spans="1:10" ht="15.75" x14ac:dyDescent="0.3">
      <c r="A6" s="33" t="s">
        <v>188</v>
      </c>
      <c r="B6" s="34"/>
      <c r="C6" s="39" t="s">
        <v>72</v>
      </c>
      <c r="D6" s="77" t="s">
        <v>73</v>
      </c>
      <c r="E6" s="73"/>
      <c r="F6" s="42" t="s">
        <v>72</v>
      </c>
      <c r="G6" s="77" t="s">
        <v>73</v>
      </c>
      <c r="H6" s="29"/>
      <c r="I6" s="89" t="s">
        <v>74</v>
      </c>
      <c r="J6" s="90" t="s">
        <v>74</v>
      </c>
    </row>
    <row r="7" spans="1:10" ht="15.75" x14ac:dyDescent="0.3">
      <c r="A7" s="37"/>
      <c r="B7" s="34"/>
      <c r="C7" s="40"/>
      <c r="D7" s="78"/>
      <c r="E7" s="73"/>
      <c r="F7" s="43"/>
      <c r="G7" s="78"/>
      <c r="H7" s="29"/>
      <c r="I7" s="91"/>
      <c r="J7" s="91"/>
    </row>
    <row r="8" spans="1:10" x14ac:dyDescent="0.25">
      <c r="A8" s="67" t="s">
        <v>101</v>
      </c>
      <c r="C8" s="21">
        <v>42</v>
      </c>
      <c r="D8" s="41">
        <v>1304459.32</v>
      </c>
      <c r="F8" s="21">
        <v>26</v>
      </c>
      <c r="G8" s="41">
        <v>710724.32000000007</v>
      </c>
      <c r="I8" s="56">
        <f>F8/C8</f>
        <v>0.61904761904761907</v>
      </c>
      <c r="J8" s="56">
        <f>G8/D8</f>
        <v>0.54484207295939291</v>
      </c>
    </row>
    <row r="9" spans="1:10" x14ac:dyDescent="0.25">
      <c r="A9" s="67" t="s">
        <v>102</v>
      </c>
      <c r="C9" s="21">
        <v>196</v>
      </c>
      <c r="D9" s="41">
        <v>6517865</v>
      </c>
      <c r="F9" s="21">
        <v>164</v>
      </c>
      <c r="G9" s="41">
        <v>5210026</v>
      </c>
      <c r="I9" s="56">
        <f>F9/C9</f>
        <v>0.83673469387755106</v>
      </c>
      <c r="J9" s="56">
        <f>G9/D9</f>
        <v>0.79934549119995579</v>
      </c>
    </row>
    <row r="11" spans="1:10" ht="15.75" x14ac:dyDescent="0.25">
      <c r="A11" s="68" t="s">
        <v>103</v>
      </c>
      <c r="B11" s="64"/>
      <c r="C11" s="93">
        <f>SUM(C8:C9)</f>
        <v>238</v>
      </c>
      <c r="D11" s="96">
        <f t="shared" ref="D11:G11" si="0">SUM(D8:D9)</f>
        <v>7822324.3200000003</v>
      </c>
      <c r="E11" s="98"/>
      <c r="F11" s="93">
        <f t="shared" si="0"/>
        <v>190</v>
      </c>
      <c r="G11" s="96">
        <f t="shared" si="0"/>
        <v>5920750.3200000003</v>
      </c>
      <c r="H11" s="98"/>
      <c r="I11" s="95">
        <f>F11/C11</f>
        <v>0.79831932773109249</v>
      </c>
      <c r="J11" s="95">
        <f>G11/D11</f>
        <v>0.7569042240887297</v>
      </c>
    </row>
    <row r="13" spans="1:10" ht="15.75" x14ac:dyDescent="0.3">
      <c r="A13" s="19" t="s">
        <v>192</v>
      </c>
    </row>
  </sheetData>
  <mergeCells count="5">
    <mergeCell ref="A1:J1"/>
    <mergeCell ref="A2:J2"/>
    <mergeCell ref="A3:J3"/>
    <mergeCell ref="C5:D5"/>
    <mergeCell ref="F5:G5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24.85546875" customWidth="1"/>
    <col min="2" max="2" width="1.42578125" customWidth="1"/>
    <col min="3" max="3" width="17.42578125" style="21" customWidth="1"/>
    <col min="4" max="4" width="17.42578125" style="41" customWidth="1"/>
    <col min="5" max="5" width="1.42578125" style="21" customWidth="1"/>
    <col min="6" max="6" width="17.42578125" style="21" customWidth="1"/>
    <col min="7" max="7" width="17.42578125" style="41" customWidth="1"/>
    <col min="8" max="8" width="1.42578125" style="21" customWidth="1"/>
    <col min="9" max="10" width="20.140625" style="56" customWidth="1"/>
  </cols>
  <sheetData>
    <row r="1" spans="1:10" ht="16.5" x14ac:dyDescent="0.3">
      <c r="A1" s="118" t="s">
        <v>171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6.5" x14ac:dyDescent="0.3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8" x14ac:dyDescent="0.25">
      <c r="A3" s="116" t="s">
        <v>177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x14ac:dyDescent="0.3">
      <c r="A4" s="24"/>
      <c r="B4" s="24"/>
      <c r="C4" s="38"/>
      <c r="D4" s="76"/>
      <c r="E4" s="71"/>
      <c r="F4" s="38"/>
      <c r="G4" s="76"/>
      <c r="H4" s="72"/>
      <c r="I4" s="85"/>
      <c r="J4" s="86"/>
    </row>
    <row r="5" spans="1:10" ht="30" x14ac:dyDescent="0.3">
      <c r="A5" s="28"/>
      <c r="B5" s="29"/>
      <c r="C5" s="119" t="s">
        <v>67</v>
      </c>
      <c r="D5" s="120"/>
      <c r="E5" s="73"/>
      <c r="F5" s="119" t="s">
        <v>68</v>
      </c>
      <c r="G5" s="120"/>
      <c r="H5" s="29"/>
      <c r="I5" s="87" t="s">
        <v>69</v>
      </c>
      <c r="J5" s="88" t="s">
        <v>70</v>
      </c>
    </row>
    <row r="6" spans="1:10" ht="15.75" x14ac:dyDescent="0.3">
      <c r="A6" s="33" t="s">
        <v>178</v>
      </c>
      <c r="B6" s="34"/>
      <c r="C6" s="39" t="s">
        <v>72</v>
      </c>
      <c r="D6" s="77" t="s">
        <v>73</v>
      </c>
      <c r="E6" s="73"/>
      <c r="F6" s="42" t="s">
        <v>72</v>
      </c>
      <c r="G6" s="77" t="s">
        <v>73</v>
      </c>
      <c r="H6" s="29"/>
      <c r="I6" s="89" t="s">
        <v>74</v>
      </c>
      <c r="J6" s="90" t="s">
        <v>74</v>
      </c>
    </row>
    <row r="7" spans="1:10" ht="15.75" x14ac:dyDescent="0.3">
      <c r="A7" s="37"/>
      <c r="B7" s="34"/>
      <c r="C7" s="40"/>
      <c r="D7" s="78"/>
      <c r="E7" s="73"/>
      <c r="F7" s="43"/>
      <c r="G7" s="78"/>
      <c r="H7" s="29"/>
      <c r="I7" s="91"/>
      <c r="J7" s="91"/>
    </row>
    <row r="8" spans="1:10" x14ac:dyDescent="0.25">
      <c r="A8" t="s">
        <v>179</v>
      </c>
      <c r="C8" s="21">
        <v>101</v>
      </c>
      <c r="D8" s="41">
        <v>3574249</v>
      </c>
      <c r="F8" s="21">
        <v>81</v>
      </c>
      <c r="G8" s="41">
        <v>2787779</v>
      </c>
      <c r="I8" s="56">
        <f>F8/C8</f>
        <v>0.80198019801980203</v>
      </c>
      <c r="J8" s="56">
        <f>G8/D8</f>
        <v>0.77996216827646869</v>
      </c>
    </row>
    <row r="9" spans="1:10" x14ac:dyDescent="0.25">
      <c r="A9" t="s">
        <v>180</v>
      </c>
      <c r="C9" s="21">
        <v>133</v>
      </c>
      <c r="D9" s="41">
        <v>4118797.3200000003</v>
      </c>
      <c r="F9" s="21">
        <v>106</v>
      </c>
      <c r="G9" s="41">
        <v>3053893.3200000003</v>
      </c>
      <c r="I9" s="56">
        <f t="shared" ref="I9:I10" si="0">F9/C9</f>
        <v>0.79699248120300747</v>
      </c>
      <c r="J9" s="56">
        <f t="shared" ref="J9:J10" si="1">G9/D9</f>
        <v>0.74145268211449644</v>
      </c>
    </row>
    <row r="10" spans="1:10" x14ac:dyDescent="0.25">
      <c r="A10" t="s">
        <v>181</v>
      </c>
      <c r="C10" s="21">
        <v>4</v>
      </c>
      <c r="D10" s="41">
        <v>129278</v>
      </c>
      <c r="F10" s="21">
        <v>3</v>
      </c>
      <c r="G10" s="41">
        <v>79078</v>
      </c>
      <c r="I10" s="56">
        <f t="shared" si="0"/>
        <v>0.75</v>
      </c>
      <c r="J10" s="56">
        <f t="shared" si="1"/>
        <v>0.61168953727625741</v>
      </c>
    </row>
    <row r="12" spans="1:10" ht="15.75" x14ac:dyDescent="0.25">
      <c r="A12" s="68" t="s">
        <v>103</v>
      </c>
      <c r="B12" s="64"/>
      <c r="C12" s="93">
        <f>SUM(C8:C11)</f>
        <v>238</v>
      </c>
      <c r="D12" s="96">
        <f>SUM(D8:D11)</f>
        <v>7822324.3200000003</v>
      </c>
      <c r="E12" s="98"/>
      <c r="F12" s="93">
        <f>SUM(F8:F11)</f>
        <v>190</v>
      </c>
      <c r="G12" s="96">
        <f>SUM(G8:G11)</f>
        <v>5920750.3200000003</v>
      </c>
      <c r="H12" s="98"/>
      <c r="I12" s="95">
        <f>F12/C12</f>
        <v>0.79831932773109249</v>
      </c>
      <c r="J12" s="95">
        <f>G12/D12</f>
        <v>0.7569042240887297</v>
      </c>
    </row>
    <row r="14" spans="1:10" ht="15.75" x14ac:dyDescent="0.3">
      <c r="A14" s="19" t="s">
        <v>192</v>
      </c>
    </row>
  </sheetData>
  <mergeCells count="5">
    <mergeCell ref="A1:J1"/>
    <mergeCell ref="A2:J2"/>
    <mergeCell ref="A3:J3"/>
    <mergeCell ref="C5:D5"/>
    <mergeCell ref="F5:G5"/>
  </mergeCells>
  <pageMargins left="0.7" right="0.7" top="0.75" bottom="0.75" header="0.3" footer="0.3"/>
  <pageSetup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J1"/>
    </sheetView>
  </sheetViews>
  <sheetFormatPr defaultRowHeight="15" x14ac:dyDescent="0.25"/>
  <cols>
    <col min="1" max="1" width="70.28515625" bestFit="1" customWidth="1"/>
    <col min="2" max="2" width="1.7109375" customWidth="1"/>
    <col min="3" max="3" width="17.28515625" style="21" customWidth="1"/>
    <col min="4" max="4" width="17.28515625" style="41" customWidth="1"/>
    <col min="5" max="5" width="1.7109375" style="21" customWidth="1"/>
    <col min="6" max="6" width="17.28515625" style="21" customWidth="1"/>
    <col min="7" max="7" width="17.28515625" style="41" customWidth="1"/>
    <col min="8" max="8" width="1.7109375" style="21" customWidth="1"/>
    <col min="9" max="10" width="20.28515625" style="56" customWidth="1"/>
  </cols>
  <sheetData>
    <row r="1" spans="1:10" ht="16.5" x14ac:dyDescent="0.3">
      <c r="A1" s="118" t="s">
        <v>172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6.5" x14ac:dyDescent="0.3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8" x14ac:dyDescent="0.25">
      <c r="A3" s="116" t="s">
        <v>182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x14ac:dyDescent="0.3">
      <c r="A4" s="24"/>
      <c r="B4" s="24"/>
      <c r="C4" s="38"/>
      <c r="D4" s="76"/>
      <c r="E4" s="71"/>
      <c r="F4" s="38"/>
      <c r="G4" s="76"/>
      <c r="H4" s="72"/>
      <c r="I4" s="85"/>
      <c r="J4" s="86"/>
    </row>
    <row r="5" spans="1:10" ht="30" x14ac:dyDescent="0.3">
      <c r="A5" s="28"/>
      <c r="B5" s="29"/>
      <c r="C5" s="119" t="s">
        <v>67</v>
      </c>
      <c r="D5" s="120"/>
      <c r="E5" s="73"/>
      <c r="F5" s="119" t="s">
        <v>68</v>
      </c>
      <c r="G5" s="120"/>
      <c r="H5" s="29"/>
      <c r="I5" s="87" t="s">
        <v>69</v>
      </c>
      <c r="J5" s="88" t="s">
        <v>70</v>
      </c>
    </row>
    <row r="6" spans="1:10" ht="15.75" x14ac:dyDescent="0.3">
      <c r="A6" s="33" t="s">
        <v>189</v>
      </c>
      <c r="B6" s="34"/>
      <c r="C6" s="39" t="s">
        <v>72</v>
      </c>
      <c r="D6" s="77" t="s">
        <v>73</v>
      </c>
      <c r="E6" s="73"/>
      <c r="F6" s="42" t="s">
        <v>72</v>
      </c>
      <c r="G6" s="77" t="s">
        <v>73</v>
      </c>
      <c r="H6" s="29"/>
      <c r="I6" s="89" t="s">
        <v>74</v>
      </c>
      <c r="J6" s="90" t="s">
        <v>74</v>
      </c>
    </row>
    <row r="7" spans="1:10" ht="15.75" x14ac:dyDescent="0.3">
      <c r="A7" s="37"/>
      <c r="B7" s="34"/>
      <c r="C7" s="40"/>
      <c r="D7" s="78"/>
      <c r="E7" s="73"/>
      <c r="F7" s="43"/>
      <c r="G7" s="78"/>
      <c r="H7" s="29"/>
      <c r="I7" s="91"/>
      <c r="J7" s="91"/>
    </row>
    <row r="8" spans="1:10" x14ac:dyDescent="0.25">
      <c r="A8" t="s">
        <v>166</v>
      </c>
      <c r="C8" s="21">
        <v>16</v>
      </c>
      <c r="D8" s="41">
        <v>617298</v>
      </c>
      <c r="F8" s="21">
        <v>12</v>
      </c>
      <c r="G8" s="41">
        <v>416991</v>
      </c>
      <c r="I8" s="56">
        <f>F8/C8</f>
        <v>0.75</v>
      </c>
      <c r="J8" s="56">
        <f>G8/D8</f>
        <v>0.67551004539136694</v>
      </c>
    </row>
    <row r="9" spans="1:10" x14ac:dyDescent="0.25">
      <c r="A9" t="s">
        <v>169</v>
      </c>
      <c r="C9" s="21">
        <v>12</v>
      </c>
      <c r="D9" s="41">
        <v>408451.32</v>
      </c>
      <c r="F9" s="21">
        <v>11</v>
      </c>
      <c r="G9" s="41">
        <v>368351.32</v>
      </c>
      <c r="I9" s="56">
        <f t="shared" ref="I9:I13" si="0">F9/C9</f>
        <v>0.91666666666666663</v>
      </c>
      <c r="J9" s="56">
        <f t="shared" ref="J9:J13" si="1">G9/D9</f>
        <v>0.9018242859393869</v>
      </c>
    </row>
    <row r="10" spans="1:10" x14ac:dyDescent="0.25">
      <c r="A10" t="s">
        <v>168</v>
      </c>
      <c r="C10" s="21">
        <v>27</v>
      </c>
      <c r="D10" s="41">
        <v>946747</v>
      </c>
      <c r="F10" s="21">
        <v>22</v>
      </c>
      <c r="G10" s="41">
        <v>747854</v>
      </c>
      <c r="I10" s="56">
        <f t="shared" si="0"/>
        <v>0.81481481481481477</v>
      </c>
      <c r="J10" s="56">
        <f t="shared" si="1"/>
        <v>0.78991958780962601</v>
      </c>
    </row>
    <row r="11" spans="1:10" x14ac:dyDescent="0.25">
      <c r="A11" t="s">
        <v>167</v>
      </c>
      <c r="C11" s="21">
        <v>53</v>
      </c>
      <c r="D11" s="41">
        <v>1976634</v>
      </c>
      <c r="F11" s="21">
        <v>40</v>
      </c>
      <c r="G11" s="41">
        <v>1413922</v>
      </c>
      <c r="I11" s="56">
        <f t="shared" si="0"/>
        <v>0.75471698113207553</v>
      </c>
      <c r="J11" s="56">
        <f t="shared" si="1"/>
        <v>0.71531806090555961</v>
      </c>
    </row>
    <row r="12" spans="1:10" x14ac:dyDescent="0.25">
      <c r="A12" t="s">
        <v>183</v>
      </c>
      <c r="C12" s="21">
        <v>128</v>
      </c>
      <c r="D12" s="41">
        <v>3779191</v>
      </c>
      <c r="F12" s="21">
        <v>104</v>
      </c>
      <c r="G12" s="41">
        <v>2931632</v>
      </c>
      <c r="I12" s="56">
        <f t="shared" si="0"/>
        <v>0.8125</v>
      </c>
      <c r="J12" s="56">
        <f t="shared" si="1"/>
        <v>0.77573004381096378</v>
      </c>
    </row>
    <row r="13" spans="1:10" x14ac:dyDescent="0.25">
      <c r="A13" t="s">
        <v>170</v>
      </c>
      <c r="C13" s="21">
        <v>2</v>
      </c>
      <c r="D13" s="41">
        <v>94003</v>
      </c>
      <c r="F13" s="21">
        <v>1</v>
      </c>
      <c r="G13" s="41">
        <v>42000</v>
      </c>
      <c r="I13" s="56">
        <f t="shared" si="0"/>
        <v>0.5</v>
      </c>
      <c r="J13" s="56">
        <f t="shared" si="1"/>
        <v>0.4467942512473006</v>
      </c>
    </row>
    <row r="15" spans="1:10" ht="15.75" x14ac:dyDescent="0.25">
      <c r="A15" s="68" t="s">
        <v>103</v>
      </c>
      <c r="B15" s="64"/>
      <c r="C15" s="93">
        <f>SUM(C8:C14)</f>
        <v>238</v>
      </c>
      <c r="D15" s="96">
        <f>SUM(D8:D14)</f>
        <v>7822324.3200000003</v>
      </c>
      <c r="E15" s="98"/>
      <c r="F15" s="93">
        <f>SUM(F8:F13)</f>
        <v>190</v>
      </c>
      <c r="G15" s="96">
        <f>SUM(G8:G13)</f>
        <v>5920750.3200000003</v>
      </c>
      <c r="H15" s="98"/>
      <c r="I15" s="95">
        <f>F15/C15</f>
        <v>0.79831932773109249</v>
      </c>
      <c r="J15" s="95">
        <f>G15/D15</f>
        <v>0.7569042240887297</v>
      </c>
    </row>
    <row r="17" spans="1:1" ht="15.75" x14ac:dyDescent="0.3">
      <c r="A17" s="19" t="s">
        <v>192</v>
      </c>
    </row>
  </sheetData>
  <mergeCells count="5">
    <mergeCell ref="A1:J1"/>
    <mergeCell ref="A2:J2"/>
    <mergeCell ref="A3:J3"/>
    <mergeCell ref="C5:D5"/>
    <mergeCell ref="F5:G5"/>
  </mergeCell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sqref="A1:J1"/>
    </sheetView>
  </sheetViews>
  <sheetFormatPr defaultRowHeight="15" x14ac:dyDescent="0.25"/>
  <cols>
    <col min="1" max="1" width="45.85546875" customWidth="1"/>
    <col min="2" max="2" width="1.7109375" customWidth="1"/>
    <col min="3" max="3" width="17.42578125" style="21" customWidth="1"/>
    <col min="4" max="4" width="17.42578125" style="41" customWidth="1"/>
    <col min="5" max="5" width="1.7109375" style="21" customWidth="1"/>
    <col min="6" max="6" width="17.42578125" style="21" customWidth="1"/>
    <col min="7" max="7" width="17.42578125" style="41" customWidth="1"/>
    <col min="8" max="8" width="1.7109375" style="21" customWidth="1"/>
    <col min="9" max="10" width="20.140625" style="56" customWidth="1"/>
  </cols>
  <sheetData>
    <row r="1" spans="1:10" ht="16.5" x14ac:dyDescent="0.3">
      <c r="A1" s="118" t="s">
        <v>173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6.5" x14ac:dyDescent="0.3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8" x14ac:dyDescent="0.25">
      <c r="A3" s="116" t="s">
        <v>184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5.75" x14ac:dyDescent="0.3">
      <c r="A4" s="24"/>
      <c r="B4" s="24"/>
      <c r="C4" s="38"/>
      <c r="D4" s="76"/>
      <c r="E4" s="71"/>
      <c r="F4" s="38"/>
      <c r="G4" s="76"/>
      <c r="H4" s="72"/>
      <c r="I4" s="85"/>
      <c r="J4" s="86"/>
    </row>
    <row r="5" spans="1:10" ht="30" x14ac:dyDescent="0.3">
      <c r="A5" s="28"/>
      <c r="B5" s="29"/>
      <c r="C5" s="119" t="s">
        <v>67</v>
      </c>
      <c r="D5" s="120"/>
      <c r="E5" s="73"/>
      <c r="F5" s="119" t="s">
        <v>68</v>
      </c>
      <c r="G5" s="120"/>
      <c r="H5" s="29"/>
      <c r="I5" s="87" t="s">
        <v>69</v>
      </c>
      <c r="J5" s="88" t="s">
        <v>70</v>
      </c>
    </row>
    <row r="6" spans="1:10" ht="15.75" x14ac:dyDescent="0.3">
      <c r="A6" s="33" t="s">
        <v>185</v>
      </c>
      <c r="B6" s="34"/>
      <c r="C6" s="39" t="s">
        <v>72</v>
      </c>
      <c r="D6" s="77" t="s">
        <v>73</v>
      </c>
      <c r="E6" s="73"/>
      <c r="F6" s="42" t="s">
        <v>72</v>
      </c>
      <c r="G6" s="77" t="s">
        <v>73</v>
      </c>
      <c r="H6" s="29"/>
      <c r="I6" s="89" t="s">
        <v>74</v>
      </c>
      <c r="J6" s="90" t="s">
        <v>74</v>
      </c>
    </row>
    <row r="7" spans="1:10" ht="15.75" x14ac:dyDescent="0.3">
      <c r="A7" s="37"/>
      <c r="B7" s="34"/>
      <c r="C7" s="40"/>
      <c r="D7" s="78"/>
      <c r="E7" s="73"/>
      <c r="F7" s="43"/>
      <c r="G7" s="78"/>
      <c r="H7" s="29"/>
      <c r="I7" s="91"/>
      <c r="J7" s="91"/>
    </row>
    <row r="8" spans="1:10" x14ac:dyDescent="0.25">
      <c r="A8" t="s">
        <v>186</v>
      </c>
      <c r="C8" s="21">
        <v>185</v>
      </c>
      <c r="D8" s="41">
        <v>6281443.3200000003</v>
      </c>
      <c r="F8" s="21">
        <v>149</v>
      </c>
      <c r="G8" s="41">
        <v>4841056.32</v>
      </c>
      <c r="I8" s="56">
        <f>F8/C8</f>
        <v>0.80540540540540539</v>
      </c>
      <c r="J8" s="56">
        <f>G8/D8</f>
        <v>0.77069171420940241</v>
      </c>
    </row>
    <row r="9" spans="1:10" x14ac:dyDescent="0.25">
      <c r="A9" t="s">
        <v>187</v>
      </c>
      <c r="C9" s="21">
        <v>53</v>
      </c>
      <c r="D9" s="41">
        <v>1540881</v>
      </c>
      <c r="F9" s="21">
        <v>41</v>
      </c>
      <c r="G9" s="41">
        <v>1079694</v>
      </c>
      <c r="I9" s="56">
        <f>F9/C9</f>
        <v>0.77358490566037741</v>
      </c>
      <c r="J9" s="56">
        <f>G9/D9</f>
        <v>0.70069914548884693</v>
      </c>
    </row>
    <row r="11" spans="1:10" ht="15.75" x14ac:dyDescent="0.25">
      <c r="A11" s="68" t="s">
        <v>103</v>
      </c>
      <c r="B11" s="64"/>
      <c r="C11" s="93">
        <f>SUM(C8:C9)</f>
        <v>238</v>
      </c>
      <c r="D11" s="96">
        <f>SUM(D8:D9)</f>
        <v>7822324.3200000003</v>
      </c>
      <c r="E11" s="98"/>
      <c r="F11" s="93">
        <f>SUM(F8:F9)</f>
        <v>190</v>
      </c>
      <c r="G11" s="96">
        <f>SUM(G8:G9)</f>
        <v>5920750.3200000003</v>
      </c>
      <c r="H11" s="98"/>
      <c r="I11" s="95">
        <f>F11/C11</f>
        <v>0.79831932773109249</v>
      </c>
      <c r="J11" s="95">
        <f>G11/D11</f>
        <v>0.7569042240887297</v>
      </c>
    </row>
    <row r="13" spans="1:10" ht="15.75" x14ac:dyDescent="0.3">
      <c r="A13" s="19" t="s">
        <v>192</v>
      </c>
    </row>
  </sheetData>
  <mergeCells count="5">
    <mergeCell ref="A1:J1"/>
    <mergeCell ref="A2:J2"/>
    <mergeCell ref="A3:J3"/>
    <mergeCell ref="C5:D5"/>
    <mergeCell ref="F5:G5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 - Matières</vt:lpstr>
      <vt:lpstr>- 1 -</vt:lpstr>
      <vt:lpstr>- 2  -</vt:lpstr>
      <vt:lpstr>- 3 -</vt:lpstr>
      <vt:lpstr>- 4 -</vt:lpstr>
      <vt:lpstr>- 5 -</vt:lpstr>
      <vt:lpstr>- 6 -</vt:lpstr>
      <vt:lpstr>- 7 -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2013-11-07T14:03:55Z</cp:lastPrinted>
  <dcterms:created xsi:type="dcterms:W3CDTF">2013-10-28T20:08:01Z</dcterms:created>
  <dcterms:modified xsi:type="dcterms:W3CDTF">2014-06-10T13:01:07Z</dcterms:modified>
</cp:coreProperties>
</file>