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tabRatio="792"/>
  </bookViews>
  <sheets>
    <sheet name="Contents - Matières" sheetId="2" r:id="rId1"/>
    <sheet name="- 1 -" sheetId="3" r:id="rId2"/>
    <sheet name="- 2  -" sheetId="4" r:id="rId3"/>
    <sheet name="- 3 -" sheetId="5" r:id="rId4"/>
    <sheet name="- 4 -" sheetId="6" r:id="rId5"/>
    <sheet name="- 5 -" sheetId="7" r:id="rId6"/>
    <sheet name="- 6 -" sheetId="8" r:id="rId7"/>
    <sheet name="- 7 -" sheetId="9" r:id="rId8"/>
  </sheets>
  <calcPr calcId="145621"/>
</workbook>
</file>

<file path=xl/calcChain.xml><?xml version="1.0" encoding="utf-8"?>
<calcChain xmlns="http://schemas.openxmlformats.org/spreadsheetml/2006/main">
  <c r="K8" i="3" l="1"/>
  <c r="L8" i="3"/>
  <c r="B12" i="3" l="1"/>
  <c r="D12" i="3"/>
  <c r="B18" i="3"/>
  <c r="D18" i="3"/>
  <c r="B23" i="3"/>
  <c r="D23" i="3"/>
  <c r="B32" i="3"/>
  <c r="D32" i="3"/>
  <c r="B36" i="3"/>
  <c r="D36" i="3"/>
  <c r="B40" i="3"/>
  <c r="D40" i="3"/>
  <c r="B45" i="3"/>
  <c r="D45" i="3"/>
  <c r="B55" i="3"/>
  <c r="D55" i="3"/>
  <c r="B70" i="3"/>
  <c r="D70" i="3"/>
  <c r="B96" i="3"/>
  <c r="D96" i="3"/>
  <c r="C98" i="3"/>
  <c r="E98" i="3"/>
  <c r="D98" i="3" l="1"/>
  <c r="B98" i="3"/>
</calcChain>
</file>

<file path=xl/sharedStrings.xml><?xml version="1.0" encoding="utf-8"?>
<sst xmlns="http://schemas.openxmlformats.org/spreadsheetml/2006/main" count="327" uniqueCount="202">
  <si>
    <t>McGill University</t>
  </si>
  <si>
    <t>York University</t>
  </si>
  <si>
    <t>University of Ottawa</t>
  </si>
  <si>
    <t>University of Manitoba</t>
  </si>
  <si>
    <t>HEC Montréal</t>
  </si>
  <si>
    <t>Université Laval</t>
  </si>
  <si>
    <t>University of Alberta</t>
  </si>
  <si>
    <t>Brock University</t>
  </si>
  <si>
    <t>University of Toronto</t>
  </si>
  <si>
    <t>University of Guelph</t>
  </si>
  <si>
    <t>The University of British Columbia</t>
  </si>
  <si>
    <t>Université du Québec à Montréal</t>
  </si>
  <si>
    <t>Simon Fraser University</t>
  </si>
  <si>
    <t>University of Waterloo</t>
  </si>
  <si>
    <t>University of Victoria</t>
  </si>
  <si>
    <t>St. Thomas University</t>
  </si>
  <si>
    <t>University of Regina</t>
  </si>
  <si>
    <t>Queen's University</t>
  </si>
  <si>
    <t>Ryerson University</t>
  </si>
  <si>
    <t>Mount Royal University</t>
  </si>
  <si>
    <t>Université de Montréal</t>
  </si>
  <si>
    <t>Université du Québec à Trois-Rivières</t>
  </si>
  <si>
    <t>McMaster University</t>
  </si>
  <si>
    <t>The University of Western Ontario</t>
  </si>
  <si>
    <t>Concordia University</t>
  </si>
  <si>
    <t>University of Calgary</t>
  </si>
  <si>
    <t>University of New Brunswick</t>
  </si>
  <si>
    <t>University of Prince Edward Island</t>
  </si>
  <si>
    <t>The University of Winnipeg</t>
  </si>
  <si>
    <t>Carleton University</t>
  </si>
  <si>
    <t>Dalhousie University</t>
  </si>
  <si>
    <t>Wilfrid Laurier University</t>
  </si>
  <si>
    <t>University of Saskatchewan</t>
  </si>
  <si>
    <t>Saint Mary's University</t>
  </si>
  <si>
    <t>Royal Roads University</t>
  </si>
  <si>
    <t>Royal Military College of Canada</t>
  </si>
  <si>
    <t>OCAD University</t>
  </si>
  <si>
    <t>Université de Sherbrooke</t>
  </si>
  <si>
    <t>Memorial University of Newfoundland</t>
  </si>
  <si>
    <t>Université du Québec à Chicoutimi</t>
  </si>
  <si>
    <t>Mount Saint Vincent University</t>
  </si>
  <si>
    <t>Nova Scotia College of Art and Design University</t>
  </si>
  <si>
    <t>Université du Québec à Rimouski</t>
  </si>
  <si>
    <t>Nipissing University</t>
  </si>
  <si>
    <t>Université Sainte-Anne</t>
  </si>
  <si>
    <t>Laurentian University</t>
  </si>
  <si>
    <t>Trinity Western University</t>
  </si>
  <si>
    <t>Cape Breton University</t>
  </si>
  <si>
    <t>Trent University</t>
  </si>
  <si>
    <t>University of King's College (Halifax)</t>
  </si>
  <si>
    <t>University of Northern British Columbia</t>
  </si>
  <si>
    <t>Saint Paul University</t>
  </si>
  <si>
    <t>Sierra Club of Canada</t>
  </si>
  <si>
    <t>Brescia University College</t>
  </si>
  <si>
    <t>Canadian Mennonite University</t>
  </si>
  <si>
    <t>Institute for Christian Studies</t>
  </si>
  <si>
    <t>Canadian Centre for Policy Alternatives</t>
  </si>
  <si>
    <t>Centre de recherche informatique de Montréal</t>
  </si>
  <si>
    <t>CD Howe Institute</t>
  </si>
  <si>
    <t>Télé-université</t>
  </si>
  <si>
    <t>Aboriginal Research / Recherche autochtone</t>
  </si>
  <si>
    <t>Canadian Environmental Issues / Enjeux environnementaux canadiens</t>
  </si>
  <si>
    <t>Digital Economy / Économie numérique</t>
  </si>
  <si>
    <t>Innovation, Leadership and Prosperity / Innovation, leadership et prospérité</t>
  </si>
  <si>
    <t>Northern Communities / Les communautés du Nord</t>
  </si>
  <si>
    <t>BY APPLICATION LANGUAGE / SELON LA LANGUE DE LA DEMANDE</t>
  </si>
  <si>
    <t>Table 7</t>
  </si>
  <si>
    <t>BY PRIORITY AREA /  SELON LA DOMAINES PRIORITAIRES</t>
  </si>
  <si>
    <t>Table 6</t>
  </si>
  <si>
    <t>BY GENDER /  SELON LE SEXE</t>
  </si>
  <si>
    <t>Table 5</t>
  </si>
  <si>
    <t>BY EMERGING &amp; ESTABLISHED SCHOLAR / SELON CHERCHEUR ÉMERGEANT ET CHERCHEUR ÉTABLI</t>
  </si>
  <si>
    <t>Table 4</t>
  </si>
  <si>
    <t>BY APPLICATION RESEARCH AREA / SELON LE DOMAINE DE RECHERCHE DE LA DEMANDE</t>
  </si>
  <si>
    <t>Table 3</t>
  </si>
  <si>
    <t>BY APPLICATION DISCIPLINE / SELON LA DISCIPLINE DE LA DEMANDE</t>
  </si>
  <si>
    <t>Table 2</t>
  </si>
  <si>
    <t>BY THE ADMINISTERING ORGANIZATION / SELON L'ORGANISME ADMINISTRATEUR</t>
  </si>
  <si>
    <t>Table 1</t>
  </si>
  <si>
    <t>List of Tables / Liste de tableaux</t>
  </si>
  <si>
    <t>Name / Nom</t>
  </si>
  <si>
    <t>Connection Grants 2013-14 / Subventions Connexion 2013-2014</t>
  </si>
  <si>
    <t>Table of Contents / Table des matières</t>
  </si>
  <si>
    <t>Total</t>
  </si>
  <si>
    <t>Total Ontario</t>
  </si>
  <si>
    <t>Ontario</t>
  </si>
  <si>
    <t>Total Québec</t>
  </si>
  <si>
    <t>Québec</t>
  </si>
  <si>
    <t xml:space="preserve">Total Nova Scotia / Nouvelle-Écosse  </t>
  </si>
  <si>
    <t xml:space="preserve">Nova Scotia / Nouvelle-Écosse  </t>
  </si>
  <si>
    <t xml:space="preserve">Total New Brunswick / Nouveau-Brunswick  </t>
  </si>
  <si>
    <t xml:space="preserve">New Brunswick / Nouveau-Brunswick  </t>
  </si>
  <si>
    <t xml:space="preserve">Total Newfoundland and Labrador / Terre-Neuve-et-Labrador  </t>
  </si>
  <si>
    <t xml:space="preserve">Newfoundland and Labrador / Terre-Neuve-et-Labrador  </t>
  </si>
  <si>
    <t>Total Prince Edward Island / Île-du-Prince-Édouard</t>
  </si>
  <si>
    <t xml:space="preserve">Prince Edward Island / Île-du-Prince-Édouard  </t>
  </si>
  <si>
    <t>Total British Columbia / Colombie-Britannique</t>
  </si>
  <si>
    <t>British Columbia / Colombie-Britannique</t>
  </si>
  <si>
    <t>Total Saskatchewan</t>
  </si>
  <si>
    <t>Saskatchewan</t>
  </si>
  <si>
    <t>Total Manitoba</t>
  </si>
  <si>
    <t>Manitoba</t>
  </si>
  <si>
    <t>Total Alberta</t>
  </si>
  <si>
    <t>Alberta</t>
  </si>
  <si>
    <t>Success Rate / Taux de réussite</t>
  </si>
  <si>
    <t>Awards / Subventions</t>
  </si>
  <si>
    <t>$</t>
  </si>
  <si>
    <t>#</t>
  </si>
  <si>
    <t>Institution / Établissement</t>
  </si>
  <si>
    <t>Applications / Demandes</t>
  </si>
  <si>
    <t>BY ADMINISTERING ORGANIZATION /  SELON L'ORGANISME ADMINISTRATEUR</t>
  </si>
  <si>
    <t>Table / Tableau 1</t>
  </si>
  <si>
    <t>Urban and Regional Studies, Environmental Studies / Urbanisme, aménagement régional et études environnementales</t>
  </si>
  <si>
    <t>Sociology / Sociologie</t>
  </si>
  <si>
    <t>Social Work / Travail social</t>
  </si>
  <si>
    <t>Religious Studies / Études religieuses</t>
  </si>
  <si>
    <t>Psychology / Psychologie</t>
  </si>
  <si>
    <t>Political Science / Sciences politiques</t>
  </si>
  <si>
    <t>Philosophy / Philosophie</t>
  </si>
  <si>
    <t>Mediaeval Studies / Études médiévales</t>
  </si>
  <si>
    <t>Management, Business, Administrative Studies / Sciences administratives, gestion des affaires et commerce</t>
  </si>
  <si>
    <t>Literature, Modern Languages / Littératures et langues modernes</t>
  </si>
  <si>
    <t>Linguistics / Linguistique</t>
  </si>
  <si>
    <t>Library and Information Science / Bibliothéconomie et science de l'information</t>
  </si>
  <si>
    <t>Law / Droit</t>
  </si>
  <si>
    <t>Interdisciplinary Studies / Études pluridisciplinaires</t>
  </si>
  <si>
    <t>Industrial Relations / Relations industrielles</t>
  </si>
  <si>
    <t>History / Histoire</t>
  </si>
  <si>
    <t>Geography / Géographie</t>
  </si>
  <si>
    <t>Folklore / Folklore</t>
  </si>
  <si>
    <t>Fine Arts / Beaux-arts</t>
  </si>
  <si>
    <t>Education / Éducation</t>
  </si>
  <si>
    <t>Economics / Science économique</t>
  </si>
  <si>
    <t>Criminology / Criminologie</t>
  </si>
  <si>
    <t>Communications and Media Studies / Communications et études des médias</t>
  </si>
  <si>
    <t>Classics, Classical &amp; Dead Languages / Études anciennes et langues classiques et mortes</t>
  </si>
  <si>
    <t>Archival Science / Archivistique</t>
  </si>
  <si>
    <t>Archaeology / Archéologie</t>
  </si>
  <si>
    <t>Anthropology / Anthropologie</t>
  </si>
  <si>
    <t>%</t>
  </si>
  <si>
    <t xml:space="preserve">Discipline </t>
  </si>
  <si>
    <t>Table / Tableau 2</t>
  </si>
  <si>
    <t>Youth / Jeunesse</t>
  </si>
  <si>
    <t>Women / Femmes</t>
  </si>
  <si>
    <t>Violence / Violence</t>
  </si>
  <si>
    <t>Transportation / Transports</t>
  </si>
  <si>
    <t>Social development and welfare / Développement social et bien-être</t>
  </si>
  <si>
    <t>Science and technology / Science et technologie</t>
  </si>
  <si>
    <t>Productivity / Productivité</t>
  </si>
  <si>
    <t>Post-Secondary Education and Research / Éducation et recherche postsecondaires</t>
  </si>
  <si>
    <t>Politics and government / Politique et gouvernement</t>
  </si>
  <si>
    <t>Official Language Minority Communities / Commun. de langue offic en situat minor</t>
  </si>
  <si>
    <t>Not Subject to Research Classification / Sans objet</t>
  </si>
  <si>
    <t>Northern development / Développement du Nord</t>
  </si>
  <si>
    <t>Multiculturalism and ethnic studies / Multiculturalisme et études ethniques</t>
  </si>
  <si>
    <t>Mental Health / Santé mentale</t>
  </si>
  <si>
    <t>Management / Gestion</t>
  </si>
  <si>
    <t>Leisure, recreation and tourism / Loisirs et tourisme</t>
  </si>
  <si>
    <t>Law and Justice / Droit et justice</t>
  </si>
  <si>
    <t>International Relations, Development / Relations internation., commerce et dév.</t>
  </si>
  <si>
    <t>Innovation, Industrial and Tech. Develop / Innovation, dév. industriel et tech.</t>
  </si>
  <si>
    <t>Information Technologies / Technologies de l'information</t>
  </si>
  <si>
    <t>Indigenous peoples / Populations indigènes</t>
  </si>
  <si>
    <t>Immigration / Immigration</t>
  </si>
  <si>
    <t>Globalization / Mondialisation</t>
  </si>
  <si>
    <t>Global/Climate Change / Changements climatiques/planétaires</t>
  </si>
  <si>
    <t>Gender Issues / Questions touchant les sexes</t>
  </si>
  <si>
    <t>Family / Famille</t>
  </si>
  <si>
    <t>Ethics / Éthique</t>
  </si>
  <si>
    <t>Environment and Sustainability / Environnement et dév. durable</t>
  </si>
  <si>
    <t>Energy and natural resources / Énergie et ressources naturelles</t>
  </si>
  <si>
    <t>Employment and labour / Emploi et travail</t>
  </si>
  <si>
    <t>Economic and Regional Development / Développement économique et régional</t>
  </si>
  <si>
    <t>Communication / Communications</t>
  </si>
  <si>
    <t>Children / Enfance</t>
  </si>
  <si>
    <t>Canada's Official Languages / Langues officielles du Canada</t>
  </si>
  <si>
    <t>Arts and culture / Beaux-arts et culture</t>
  </si>
  <si>
    <t>Agriculture / Agriculture</t>
  </si>
  <si>
    <t>Area of Research /  Domaine de recherche</t>
  </si>
  <si>
    <t>Table / Tableau 3</t>
  </si>
  <si>
    <t>Established / Établi</t>
  </si>
  <si>
    <t>Emerging / Émergeant</t>
  </si>
  <si>
    <t>Scholar Type / Type de chercheur</t>
  </si>
  <si>
    <t>Table / Tableau 4</t>
  </si>
  <si>
    <t>Unknown / Inconnu</t>
  </si>
  <si>
    <t>Male / Hommes</t>
  </si>
  <si>
    <t>Female / Femmes</t>
  </si>
  <si>
    <t>Gender / Sexe</t>
  </si>
  <si>
    <t>Table / Tableau 5</t>
  </si>
  <si>
    <t>N/A - S/O</t>
  </si>
  <si>
    <t>Priority Area / Domaines prioritaires</t>
  </si>
  <si>
    <t>Table / Tableau 6</t>
  </si>
  <si>
    <t>French / français</t>
  </si>
  <si>
    <t>English / Anglais</t>
  </si>
  <si>
    <t>Application Language / Langue de la demande</t>
  </si>
  <si>
    <t>Table / Tableau 7</t>
  </si>
  <si>
    <t>CSP - 2014-06-09</t>
  </si>
  <si>
    <t>-</t>
  </si>
  <si>
    <t>Poverty / Pauvreté</t>
  </si>
  <si>
    <t>Financial and Monetary Systems / Systèmes financiers et monétaires</t>
  </si>
  <si>
    <t>Success Rate /
Taux de réussite</t>
  </si>
  <si>
    <t>Funding Rate /
Taux de 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</si>
</sst>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i/>
      <sz val="10"/>
      <name val="Tms Rmn"/>
    </font>
    <font>
      <sz val="9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sz val="10"/>
      <name val="Helv"/>
    </font>
    <font>
      <b/>
      <sz val="12"/>
      <color theme="1"/>
      <name val="Calibri"/>
      <family val="2"/>
      <scheme val="minor"/>
    </font>
    <font>
      <b/>
      <sz val="10"/>
      <color indexed="8"/>
      <name val="Trebuchet MS"/>
      <family val="2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2"/>
      <name val="Trebuchet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theme="0" tint="-0.14996795556505021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darkDown">
        <fgColor theme="0" tint="-0.149967955565050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65"/>
        <bgColor theme="0" tint="-0.1499679555650502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17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4" applyFont="1" applyFill="1" applyBorder="1" applyAlignment="1"/>
    <xf numFmtId="164" fontId="3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44" fontId="2" fillId="6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/>
    <xf numFmtId="0" fontId="2" fillId="0" borderId="0" xfId="0" applyNumberFormat="1" applyFont="1" applyFill="1" applyBorder="1" applyAlignment="1">
      <alignment horizontal="center"/>
    </xf>
    <xf numFmtId="0" fontId="2" fillId="6" borderId="0" xfId="0" applyNumberFormat="1" applyFont="1" applyFill="1" applyBorder="1" applyAlignment="1">
      <alignment horizontal="center"/>
    </xf>
    <xf numFmtId="0" fontId="3" fillId="0" borderId="0" xfId="8" applyFont="1" applyFill="1" applyBorder="1"/>
    <xf numFmtId="9" fontId="12" fillId="0" borderId="4" xfId="3" applyFont="1" applyFill="1" applyBorder="1" applyAlignment="1">
      <alignment horizontal="center" vertical="center"/>
    </xf>
    <xf numFmtId="9" fontId="12" fillId="0" borderId="5" xfId="3" applyFont="1" applyFill="1" applyBorder="1" applyAlignment="1">
      <alignment horizontal="center" vertical="center"/>
    </xf>
    <xf numFmtId="44" fontId="12" fillId="0" borderId="9" xfId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1" fontId="6" fillId="0" borderId="0" xfId="8" applyNumberFormat="1" applyFont="1" applyFill="1" applyBorder="1" applyAlignment="1">
      <alignment horizontal="right"/>
    </xf>
    <xf numFmtId="44" fontId="12" fillId="0" borderId="12" xfId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0" xfId="8" applyFont="1" applyFill="1"/>
    <xf numFmtId="0" fontId="6" fillId="0" borderId="16" xfId="8" applyFont="1" applyFill="1" applyBorder="1" applyAlignment="1">
      <alignment horizontal="center" vertical="center"/>
    </xf>
    <xf numFmtId="0" fontId="6" fillId="0" borderId="17" xfId="8" applyFont="1" applyFill="1" applyBorder="1" applyAlignment="1">
      <alignment horizontal="center" vertical="center"/>
    </xf>
    <xf numFmtId="44" fontId="3" fillId="0" borderId="0" xfId="1" applyFont="1" applyFill="1" applyAlignment="1">
      <alignment horizontal="center"/>
    </xf>
    <xf numFmtId="41" fontId="3" fillId="0" borderId="0" xfId="2" applyNumberFormat="1" applyFont="1" applyFill="1" applyAlignment="1">
      <alignment horizontal="center"/>
    </xf>
    <xf numFmtId="41" fontId="3" fillId="0" borderId="0" xfId="8" applyNumberFormat="1" applyFont="1" applyFill="1" applyAlignment="1">
      <alignment horizontal="centerContinuous"/>
    </xf>
    <xf numFmtId="164" fontId="6" fillId="0" borderId="0" xfId="8" applyNumberFormat="1" applyFont="1" applyFill="1" applyAlignment="1">
      <alignment horizontal="centerContinuous"/>
    </xf>
    <xf numFmtId="0" fontId="13" fillId="0" borderId="0" xfId="8" applyFont="1" applyFill="1"/>
    <xf numFmtId="0" fontId="13" fillId="0" borderId="0" xfId="0" applyFont="1"/>
    <xf numFmtId="0" fontId="6" fillId="8" borderId="0" xfId="8" applyFont="1" applyFill="1" applyBorder="1" applyAlignment="1">
      <alignment horizontal="left"/>
    </xf>
    <xf numFmtId="0" fontId="6" fillId="8" borderId="0" xfId="8" applyFont="1" applyFill="1" applyBorder="1"/>
    <xf numFmtId="0" fontId="6" fillId="0" borderId="0" xfId="8" applyFont="1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6" fillId="7" borderId="0" xfId="8" applyFont="1" applyFill="1" applyBorder="1" applyAlignment="1">
      <alignment horizontal="left"/>
    </xf>
    <xf numFmtId="0" fontId="6" fillId="0" borderId="0" xfId="5" applyFont="1" applyFill="1" applyBorder="1" applyAlignment="1">
      <alignment horizontal="left" vertical="top"/>
    </xf>
    <xf numFmtId="0" fontId="6" fillId="7" borderId="0" xfId="5" applyFont="1" applyFill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 indent="3"/>
    </xf>
    <xf numFmtId="0" fontId="11" fillId="0" borderId="0" xfId="8" applyFont="1" applyFill="1" applyBorder="1" applyAlignment="1">
      <alignment horizontal="left"/>
    </xf>
    <xf numFmtId="0" fontId="11" fillId="7" borderId="0" xfId="8" applyFont="1" applyFill="1" applyBorder="1" applyAlignment="1">
      <alignment horizontal="left"/>
    </xf>
    <xf numFmtId="0" fontId="10" fillId="5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4" fontId="10" fillId="3" borderId="0" xfId="1" applyFont="1" applyFill="1" applyBorder="1" applyAlignment="1">
      <alignment horizontal="center"/>
    </xf>
    <xf numFmtId="41" fontId="6" fillId="2" borderId="0" xfId="6" applyNumberFormat="1" applyFont="1" applyFill="1" applyBorder="1" applyAlignment="1">
      <alignment horizontal="center" vertical="center"/>
    </xf>
    <xf numFmtId="44" fontId="6" fillId="2" borderId="0" xfId="1" applyFont="1" applyFill="1" applyBorder="1" applyAlignment="1">
      <alignment horizontal="center" vertical="center"/>
    </xf>
    <xf numFmtId="9" fontId="10" fillId="5" borderId="0" xfId="3" applyFont="1" applyFill="1" applyBorder="1" applyAlignment="1">
      <alignment horizontal="center"/>
    </xf>
    <xf numFmtId="41" fontId="6" fillId="4" borderId="0" xfId="8" applyNumberFormat="1" applyFont="1" applyFill="1" applyBorder="1" applyAlignment="1">
      <alignment horizontal="center"/>
    </xf>
    <xf numFmtId="0" fontId="6" fillId="4" borderId="0" xfId="8" applyFont="1" applyFill="1" applyBorder="1" applyAlignment="1">
      <alignment horizontal="center"/>
    </xf>
    <xf numFmtId="9" fontId="6" fillId="9" borderId="0" xfId="3" applyFont="1" applyFill="1" applyBorder="1" applyAlignment="1">
      <alignment horizontal="center"/>
    </xf>
    <xf numFmtId="9" fontId="6" fillId="4" borderId="0" xfId="3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44" fontId="0" fillId="4" borderId="0" xfId="1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9" fontId="0" fillId="4" borderId="0" xfId="3" applyFont="1" applyFill="1" applyBorder="1" applyAlignment="1">
      <alignment horizontal="center"/>
    </xf>
    <xf numFmtId="9" fontId="6" fillId="2" borderId="0" xfId="3" applyFont="1" applyFill="1" applyBorder="1" applyAlignment="1">
      <alignment horizontal="center" vertical="center" wrapText="1"/>
    </xf>
    <xf numFmtId="41" fontId="6" fillId="4" borderId="0" xfId="8" applyNumberFormat="1" applyFont="1" applyFill="1" applyBorder="1" applyAlignment="1">
      <alignment horizontal="center" vertical="center"/>
    </xf>
    <xf numFmtId="0" fontId="6" fillId="4" borderId="0" xfId="8" applyFont="1" applyFill="1" applyBorder="1" applyAlignment="1">
      <alignment horizontal="center" vertical="center"/>
    </xf>
    <xf numFmtId="9" fontId="6" fillId="9" borderId="0" xfId="3" applyFont="1" applyFill="1" applyBorder="1" applyAlignment="1">
      <alignment horizontal="center" vertical="center"/>
    </xf>
    <xf numFmtId="9" fontId="6" fillId="4" borderId="0" xfId="3" applyFont="1" applyFill="1" applyBorder="1" applyAlignment="1">
      <alignment horizontal="center" vertical="center"/>
    </xf>
    <xf numFmtId="9" fontId="6" fillId="4" borderId="0" xfId="3" applyFont="1" applyFill="1" applyBorder="1" applyAlignment="1">
      <alignment horizontal="center" wrapText="1"/>
    </xf>
    <xf numFmtId="0" fontId="6" fillId="4" borderId="0" xfId="8" applyFont="1" applyFill="1" applyBorder="1"/>
    <xf numFmtId="0" fontId="0" fillId="4" borderId="0" xfId="0" applyFill="1" applyBorder="1"/>
    <xf numFmtId="0" fontId="15" fillId="4" borderId="0" xfId="0" applyFont="1" applyFill="1" applyBorder="1"/>
    <xf numFmtId="0" fontId="0" fillId="4" borderId="0" xfId="0" applyFill="1" applyBorder="1" applyAlignment="1">
      <alignment horizontal="left"/>
    </xf>
    <xf numFmtId="0" fontId="16" fillId="4" borderId="0" xfId="0" applyFont="1" applyFill="1" applyBorder="1"/>
    <xf numFmtId="0" fontId="10" fillId="4" borderId="0" xfId="0" applyFont="1" applyFill="1" applyBorder="1" applyAlignment="1">
      <alignment horizontal="center"/>
    </xf>
    <xf numFmtId="9" fontId="10" fillId="4" borderId="0" xfId="3" applyFont="1" applyFill="1" applyBorder="1" applyAlignment="1">
      <alignment horizontal="center"/>
    </xf>
    <xf numFmtId="0" fontId="0" fillId="4" borderId="0" xfId="0" applyFill="1"/>
    <xf numFmtId="164" fontId="6" fillId="4" borderId="0" xfId="8" applyNumberFormat="1" applyFont="1" applyFill="1" applyAlignment="1">
      <alignment horizontal="centerContinuous"/>
    </xf>
    <xf numFmtId="41" fontId="3" fillId="4" borderId="0" xfId="2" applyNumberFormat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41" fontId="3" fillId="4" borderId="0" xfId="8" applyNumberFormat="1" applyFont="1" applyFill="1" applyAlignment="1">
      <alignment horizontal="center"/>
    </xf>
    <xf numFmtId="0" fontId="3" fillId="4" borderId="0" xfId="8" applyFont="1" applyFill="1" applyAlignment="1">
      <alignment horizontal="center"/>
    </xf>
    <xf numFmtId="9" fontId="3" fillId="4" borderId="0" xfId="3" applyFont="1" applyFill="1" applyAlignment="1">
      <alignment horizontal="center"/>
    </xf>
    <xf numFmtId="9" fontId="3" fillId="4" borderId="0" xfId="3" applyFont="1" applyFill="1" applyBorder="1" applyAlignment="1">
      <alignment horizontal="center"/>
    </xf>
    <xf numFmtId="9" fontId="6" fillId="4" borderId="0" xfId="3" applyFont="1" applyFill="1" applyBorder="1" applyAlignment="1">
      <alignment horizontal="center" vertical="center" wrapText="1"/>
    </xf>
    <xf numFmtId="0" fontId="15" fillId="4" borderId="0" xfId="0" applyFont="1" applyFill="1"/>
    <xf numFmtId="0" fontId="0" fillId="4" borderId="0" xfId="0" applyFill="1" applyAlignment="1">
      <alignment horizontal="center"/>
    </xf>
    <xf numFmtId="44" fontId="0" fillId="4" borderId="0" xfId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9" fontId="0" fillId="4" borderId="0" xfId="3" applyFont="1" applyFill="1" applyAlignment="1">
      <alignment horizontal="center"/>
    </xf>
    <xf numFmtId="164" fontId="3" fillId="4" borderId="0" xfId="0" applyNumberFormat="1" applyFont="1" applyFill="1" applyAlignment="1">
      <alignment horizontal="left"/>
    </xf>
    <xf numFmtId="44" fontId="0" fillId="4" borderId="0" xfId="1" applyFont="1" applyFill="1"/>
    <xf numFmtId="44" fontId="0" fillId="4" borderId="0" xfId="0" applyNumberFormat="1" applyFill="1"/>
    <xf numFmtId="44" fontId="6" fillId="9" borderId="0" xfId="1" applyFont="1" applyFill="1" applyBorder="1" applyAlignment="1">
      <alignment horizontal="right"/>
    </xf>
    <xf numFmtId="0" fontId="17" fillId="4" borderId="0" xfId="7" applyFont="1" applyFill="1" applyBorder="1" applyAlignment="1">
      <alignment horizontal="left" vertical="top"/>
    </xf>
    <xf numFmtId="41" fontId="6" fillId="9" borderId="0" xfId="2" applyNumberFormat="1" applyFont="1" applyFill="1" applyBorder="1" applyAlignment="1">
      <alignment horizontal="right"/>
    </xf>
    <xf numFmtId="41" fontId="6" fillId="2" borderId="0" xfId="2" applyNumberFormat="1" applyFont="1" applyFill="1" applyBorder="1" applyAlignment="1">
      <alignment horizontal="right"/>
    </xf>
    <xf numFmtId="41" fontId="6" fillId="4" borderId="0" xfId="8" applyNumberFormat="1" applyFont="1" applyFill="1" applyBorder="1" applyAlignment="1">
      <alignment horizontal="right"/>
    </xf>
    <xf numFmtId="41" fontId="6" fillId="2" borderId="0" xfId="6" applyNumberFormat="1" applyFont="1" applyFill="1" applyBorder="1" applyAlignment="1">
      <alignment horizontal="right"/>
    </xf>
    <xf numFmtId="0" fontId="6" fillId="4" borderId="0" xfId="8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44" fontId="0" fillId="10" borderId="0" xfId="1" applyFont="1" applyFill="1" applyBorder="1" applyAlignment="1">
      <alignment horizontal="right"/>
    </xf>
    <xf numFmtId="0" fontId="15" fillId="4" borderId="0" xfId="0" applyFont="1" applyFill="1" applyBorder="1" applyAlignment="1">
      <alignment horizontal="right"/>
    </xf>
    <xf numFmtId="44" fontId="0" fillId="4" borderId="0" xfId="1" applyFont="1" applyFill="1" applyBorder="1" applyAlignment="1">
      <alignment horizontal="right"/>
    </xf>
    <xf numFmtId="0" fontId="10" fillId="5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44" fontId="10" fillId="5" borderId="0" xfId="1" applyFont="1" applyFill="1" applyBorder="1" applyAlignment="1">
      <alignment horizontal="right"/>
    </xf>
    <xf numFmtId="0" fontId="12" fillId="0" borderId="14" xfId="0" applyFont="1" applyFill="1" applyBorder="1" applyAlignment="1">
      <alignment horizontal="left" vertical="center" indent="1"/>
    </xf>
    <xf numFmtId="0" fontId="12" fillId="0" borderId="8" xfId="0" applyFont="1" applyFill="1" applyBorder="1" applyAlignment="1">
      <alignment horizontal="left" vertical="center" indent="1"/>
    </xf>
    <xf numFmtId="0" fontId="12" fillId="0" borderId="6" xfId="0" applyFont="1" applyFill="1" applyBorder="1" applyAlignment="1">
      <alignment horizontal="left" vertical="center" wrapText="1" indent="1"/>
    </xf>
    <xf numFmtId="41" fontId="6" fillId="9" borderId="0" xfId="2" applyNumberFormat="1" applyFont="1" applyFill="1" applyBorder="1" applyAlignment="1">
      <alignment horizontal="right" vertical="center"/>
    </xf>
    <xf numFmtId="41" fontId="6" fillId="2" borderId="0" xfId="2" applyNumberFormat="1" applyFont="1" applyFill="1" applyBorder="1" applyAlignment="1">
      <alignment horizontal="right" vertical="center"/>
    </xf>
    <xf numFmtId="44" fontId="6" fillId="9" borderId="0" xfId="1" applyFont="1" applyFill="1" applyBorder="1" applyAlignment="1">
      <alignment horizontal="right" vertical="center"/>
    </xf>
    <xf numFmtId="41" fontId="6" fillId="4" borderId="0" xfId="8" applyNumberFormat="1" applyFont="1" applyFill="1" applyBorder="1" applyAlignment="1">
      <alignment horizontal="right" vertical="center"/>
    </xf>
    <xf numFmtId="41" fontId="6" fillId="2" borderId="0" xfId="6" applyNumberFormat="1" applyFont="1" applyFill="1" applyBorder="1" applyAlignment="1">
      <alignment horizontal="right" vertical="center"/>
    </xf>
    <xf numFmtId="44" fontId="0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0" fillId="10" borderId="0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44" fontId="0" fillId="10" borderId="0" xfId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center" vertical="center"/>
    </xf>
    <xf numFmtId="44" fontId="0" fillId="4" borderId="0" xfId="1" applyFont="1" applyFill="1" applyBorder="1" applyAlignment="1">
      <alignment horizontal="right" vertical="center"/>
    </xf>
    <xf numFmtId="9" fontId="0" fillId="10" borderId="0" xfId="3" applyFont="1" applyFill="1" applyBorder="1" applyAlignment="1">
      <alignment horizontal="center" vertical="center"/>
    </xf>
    <xf numFmtId="9" fontId="0" fillId="4" borderId="0" xfId="3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164" fontId="13" fillId="0" borderId="2" xfId="5" applyNumberFormat="1" applyFont="1" applyBorder="1" applyAlignment="1">
      <alignment horizontal="left" vertical="center"/>
    </xf>
    <xf numFmtId="41" fontId="6" fillId="8" borderId="0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10" fillId="0" borderId="0" xfId="1" applyFont="1" applyFill="1" applyBorder="1" applyAlignment="1">
      <alignment horizontal="center"/>
    </xf>
    <xf numFmtId="9" fontId="0" fillId="0" borderId="0" xfId="1" applyNumberFormat="1" applyFont="1" applyBorder="1" applyAlignment="1">
      <alignment horizontal="center"/>
    </xf>
    <xf numFmtId="9" fontId="0" fillId="7" borderId="0" xfId="1" applyNumberFormat="1" applyFont="1" applyFill="1" applyBorder="1" applyAlignment="1">
      <alignment horizontal="center"/>
    </xf>
    <xf numFmtId="9" fontId="10" fillId="3" borderId="0" xfId="1" applyNumberFormat="1" applyFont="1" applyFill="1" applyBorder="1" applyAlignment="1">
      <alignment horizontal="center"/>
    </xf>
    <xf numFmtId="1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4" fontId="14" fillId="0" borderId="0" xfId="5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1" fontId="6" fillId="8" borderId="0" xfId="2" applyNumberFormat="1" applyFont="1" applyFill="1" applyBorder="1" applyAlignment="1">
      <alignment horizontal="center" vertical="center"/>
    </xf>
    <xf numFmtId="0" fontId="6" fillId="2" borderId="0" xfId="8" applyFont="1" applyFill="1" applyBorder="1" applyAlignment="1">
      <alignment horizontal="left" vertical="center"/>
    </xf>
    <xf numFmtId="164" fontId="14" fillId="4" borderId="0" xfId="5" applyNumberFormat="1" applyFont="1" applyFill="1" applyAlignment="1">
      <alignment horizontal="center" vertical="top"/>
    </xf>
    <xf numFmtId="0" fontId="7" fillId="4" borderId="0" xfId="0" applyFont="1" applyFill="1" applyAlignment="1">
      <alignment horizontal="center"/>
    </xf>
    <xf numFmtId="41" fontId="6" fillId="2" borderId="0" xfId="2" applyNumberFormat="1" applyFont="1" applyFill="1" applyBorder="1" applyAlignment="1">
      <alignment horizontal="center" vertical="center"/>
    </xf>
  </cellXfs>
  <cellStyles count="9">
    <cellStyle name="Comma [0]" xfId="2" builtinId="6"/>
    <cellStyle name="Currency" xfId="1" builtinId="4"/>
    <cellStyle name="Normal" xfId="0" builtinId="0"/>
    <cellStyle name="Normal_DFAWARD" xfId="4"/>
    <cellStyle name="Normal_PDFDISC" xfId="6"/>
    <cellStyle name="Normal_S2CMTYPE" xfId="7"/>
    <cellStyle name="Normal_S2RANK" xfId="8"/>
    <cellStyle name="Normal_S3RANK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sqref="A1:C1"/>
    </sheetView>
  </sheetViews>
  <sheetFormatPr defaultRowHeight="15" x14ac:dyDescent="0.25"/>
  <cols>
    <col min="1" max="1" width="16.42578125" style="1" customWidth="1"/>
    <col min="2" max="2" width="0.7109375" style="1" customWidth="1"/>
    <col min="3" max="3" width="101.42578125" style="1" customWidth="1"/>
    <col min="4" max="16384" width="9.140625" style="1"/>
  </cols>
  <sheetData>
    <row r="1" spans="1:3" ht="16.5" x14ac:dyDescent="0.3">
      <c r="A1" s="158" t="s">
        <v>82</v>
      </c>
      <c r="B1" s="158"/>
      <c r="C1" s="158"/>
    </row>
    <row r="2" spans="1:3" ht="16.5" x14ac:dyDescent="0.3">
      <c r="A2" s="157" t="s">
        <v>81</v>
      </c>
      <c r="B2" s="157"/>
      <c r="C2" s="157"/>
    </row>
    <row r="3" spans="1:3" ht="16.5" x14ac:dyDescent="0.3">
      <c r="A3" s="20"/>
      <c r="B3" s="20"/>
      <c r="C3" s="20"/>
    </row>
    <row r="4" spans="1:3" ht="15.75" x14ac:dyDescent="0.3">
      <c r="A4" s="19" t="s">
        <v>80</v>
      </c>
      <c r="B4" s="18"/>
      <c r="C4" s="17" t="s">
        <v>79</v>
      </c>
    </row>
    <row r="5" spans="1:3" x14ac:dyDescent="0.25">
      <c r="A5" s="16"/>
      <c r="B5" s="15"/>
      <c r="C5" s="14"/>
    </row>
    <row r="6" spans="1:3" s="145" customFormat="1" ht="23.25" customHeight="1" x14ac:dyDescent="0.25">
      <c r="A6" s="142" t="s">
        <v>78</v>
      </c>
      <c r="B6" s="143"/>
      <c r="C6" s="144" t="s">
        <v>77</v>
      </c>
    </row>
    <row r="7" spans="1:3" s="145" customFormat="1" ht="23.25" customHeight="1" x14ac:dyDescent="0.25">
      <c r="A7" s="142" t="s">
        <v>76</v>
      </c>
      <c r="B7" s="143"/>
      <c r="C7" s="146" t="s">
        <v>75</v>
      </c>
    </row>
    <row r="8" spans="1:3" s="145" customFormat="1" ht="23.25" customHeight="1" x14ac:dyDescent="0.25">
      <c r="A8" s="142" t="s">
        <v>74</v>
      </c>
      <c r="B8" s="143"/>
      <c r="C8" s="146" t="s">
        <v>73</v>
      </c>
    </row>
    <row r="9" spans="1:3" s="145" customFormat="1" ht="23.25" customHeight="1" x14ac:dyDescent="0.25">
      <c r="A9" s="142" t="s">
        <v>72</v>
      </c>
      <c r="B9" s="143"/>
      <c r="C9" s="144" t="s">
        <v>71</v>
      </c>
    </row>
    <row r="10" spans="1:3" s="145" customFormat="1" ht="23.25" customHeight="1" x14ac:dyDescent="0.25">
      <c r="A10" s="142" t="s">
        <v>70</v>
      </c>
      <c r="B10" s="143"/>
      <c r="C10" s="144" t="s">
        <v>69</v>
      </c>
    </row>
    <row r="11" spans="1:3" s="145" customFormat="1" ht="23.25" customHeight="1" x14ac:dyDescent="0.25">
      <c r="A11" s="142" t="s">
        <v>68</v>
      </c>
      <c r="B11" s="143"/>
      <c r="C11" s="144" t="s">
        <v>67</v>
      </c>
    </row>
    <row r="12" spans="1:3" s="145" customFormat="1" ht="23.25" customHeight="1" x14ac:dyDescent="0.25">
      <c r="A12" s="142" t="s">
        <v>66</v>
      </c>
      <c r="B12" s="143"/>
      <c r="C12" s="144" t="s">
        <v>65</v>
      </c>
    </row>
    <row r="13" spans="1:3" x14ac:dyDescent="0.25">
      <c r="A13" s="13"/>
      <c r="B13" s="12"/>
      <c r="C13" s="11"/>
    </row>
    <row r="14" spans="1:3" ht="15.75" x14ac:dyDescent="0.3">
      <c r="A14" s="10"/>
      <c r="B14" s="9"/>
      <c r="C14" s="6"/>
    </row>
    <row r="15" spans="1:3" ht="16.5" x14ac:dyDescent="0.35">
      <c r="A15" s="8" t="s">
        <v>196</v>
      </c>
      <c r="B15" s="7"/>
      <c r="C15" s="6"/>
    </row>
  </sheetData>
  <mergeCells count="2">
    <mergeCell ref="A2:C2"/>
    <mergeCell ref="A1:C1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workbookViewId="0">
      <selection activeCell="J12" sqref="J12"/>
    </sheetView>
  </sheetViews>
  <sheetFormatPr defaultRowHeight="15" x14ac:dyDescent="0.25"/>
  <cols>
    <col min="1" max="1" width="55.42578125" style="1" customWidth="1"/>
    <col min="2" max="2" width="0.5703125" style="4" customWidth="1"/>
    <col min="3" max="3" width="10.28515625" style="2" customWidth="1"/>
    <col min="4" max="4" width="0.7109375" style="5" customWidth="1"/>
    <col min="5" max="5" width="17.42578125" style="3" customWidth="1"/>
    <col min="6" max="6" width="1.28515625" style="3" customWidth="1"/>
    <col min="7" max="7" width="32" style="3" customWidth="1"/>
    <col min="8" max="8" width="2.140625" style="4" customWidth="1"/>
    <col min="9" max="9" width="8" style="1" customWidth="1"/>
    <col min="10" max="10" width="33.85546875" style="1" customWidth="1"/>
    <col min="11" max="11" width="12" style="1" customWidth="1"/>
    <col min="12" max="12" width="17.28515625" style="1" customWidth="1"/>
    <col min="13" max="13" width="9.140625" style="1" customWidth="1"/>
    <col min="14" max="14" width="4.42578125" style="1" customWidth="1"/>
    <col min="15" max="16384" width="9.140625" style="1"/>
  </cols>
  <sheetData>
    <row r="1" spans="1:13" s="48" customFormat="1" ht="16.5" x14ac:dyDescent="0.3">
      <c r="A1" s="161" t="s">
        <v>111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3" s="49" customFormat="1" ht="16.5" x14ac:dyDescent="0.3">
      <c r="A2" s="160" t="s">
        <v>81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3" s="48" customFormat="1" ht="18" x14ac:dyDescent="0.3">
      <c r="A3" s="159" t="s">
        <v>110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3" s="41" customFormat="1" ht="21.75" customHeight="1" thickBot="1" x14ac:dyDescent="0.35">
      <c r="A4" s="47"/>
      <c r="B4" s="46"/>
      <c r="C4" s="45"/>
      <c r="D4" s="45"/>
      <c r="E4" s="44"/>
      <c r="F4" s="44"/>
      <c r="G4" s="44"/>
      <c r="I4" s="33"/>
      <c r="J4" s="33"/>
      <c r="K4" s="33"/>
      <c r="L4" s="33"/>
    </row>
    <row r="5" spans="1:13" s="41" customFormat="1" ht="15.75" thickBot="1" x14ac:dyDescent="0.35">
      <c r="A5" s="47"/>
      <c r="B5" s="46"/>
      <c r="C5" s="45"/>
      <c r="D5" s="45"/>
      <c r="E5" s="44"/>
      <c r="F5" s="44"/>
      <c r="G5" s="44"/>
      <c r="K5" s="43" t="s">
        <v>107</v>
      </c>
      <c r="L5" s="42" t="s">
        <v>106</v>
      </c>
      <c r="M5" s="33"/>
    </row>
    <row r="6" spans="1:13" s="33" customFormat="1" ht="16.5" customHeight="1" x14ac:dyDescent="0.3">
      <c r="A6" s="166" t="s">
        <v>108</v>
      </c>
      <c r="B6" s="38"/>
      <c r="C6" s="165" t="s">
        <v>105</v>
      </c>
      <c r="D6" s="165"/>
      <c r="E6" s="165"/>
      <c r="F6" s="148"/>
      <c r="G6" s="147" t="s">
        <v>104</v>
      </c>
      <c r="I6" s="162" t="s">
        <v>83</v>
      </c>
      <c r="J6" s="123" t="s">
        <v>109</v>
      </c>
      <c r="K6" s="40">
        <v>292</v>
      </c>
      <c r="L6" s="39">
        <v>8805078</v>
      </c>
    </row>
    <row r="7" spans="1:13" s="33" customFormat="1" ht="16.5" customHeight="1" x14ac:dyDescent="0.3">
      <c r="A7" s="166"/>
      <c r="B7" s="38"/>
      <c r="C7" s="66" t="s">
        <v>107</v>
      </c>
      <c r="D7" s="66"/>
      <c r="E7" s="67" t="s">
        <v>106</v>
      </c>
      <c r="F7" s="149"/>
      <c r="G7" s="67" t="s">
        <v>139</v>
      </c>
      <c r="I7" s="163"/>
      <c r="J7" s="124" t="s">
        <v>105</v>
      </c>
      <c r="K7" s="37">
        <v>237</v>
      </c>
      <c r="L7" s="36">
        <v>6543314</v>
      </c>
      <c r="M7" s="1"/>
    </row>
    <row r="8" spans="1:13" ht="16.5" customHeight="1" thickBot="1" x14ac:dyDescent="0.35">
      <c r="A8" s="52" t="s">
        <v>103</v>
      </c>
      <c r="B8" s="24"/>
      <c r="C8" s="23"/>
      <c r="D8" s="22"/>
      <c r="E8" s="21"/>
      <c r="F8" s="150"/>
      <c r="G8" s="21"/>
      <c r="I8" s="164"/>
      <c r="J8" s="125" t="s">
        <v>104</v>
      </c>
      <c r="K8" s="35">
        <f>K7/K6</f>
        <v>0.81164383561643838</v>
      </c>
      <c r="L8" s="34">
        <f>L7/L6</f>
        <v>0.74312958953912733</v>
      </c>
    </row>
    <row r="9" spans="1:13" x14ac:dyDescent="0.25">
      <c r="A9" s="53" t="s">
        <v>19</v>
      </c>
      <c r="B9" s="24"/>
      <c r="C9" s="23">
        <v>1</v>
      </c>
      <c r="D9" s="22"/>
      <c r="E9" s="21">
        <v>25000</v>
      </c>
      <c r="F9" s="150"/>
      <c r="G9" s="153">
        <v>1</v>
      </c>
    </row>
    <row r="10" spans="1:13" x14ac:dyDescent="0.25">
      <c r="A10" s="54" t="s">
        <v>6</v>
      </c>
      <c r="B10" s="24"/>
      <c r="C10" s="29">
        <v>8</v>
      </c>
      <c r="D10" s="28"/>
      <c r="E10" s="21">
        <v>227504</v>
      </c>
      <c r="F10" s="150"/>
      <c r="G10" s="153">
        <v>1</v>
      </c>
    </row>
    <row r="11" spans="1:13" x14ac:dyDescent="0.25">
      <c r="A11" s="54" t="s">
        <v>25</v>
      </c>
      <c r="B11" s="24"/>
      <c r="C11" s="29">
        <v>6</v>
      </c>
      <c r="D11" s="28"/>
      <c r="E11" s="21">
        <v>152340</v>
      </c>
      <c r="F11" s="150"/>
      <c r="G11" s="153">
        <v>1</v>
      </c>
    </row>
    <row r="12" spans="1:13" ht="15.75" x14ac:dyDescent="0.3">
      <c r="A12" s="55" t="s">
        <v>102</v>
      </c>
      <c r="B12" s="26">
        <f>SUM(B10:B11)</f>
        <v>0</v>
      </c>
      <c r="C12" s="27">
        <v>15</v>
      </c>
      <c r="D12" s="26">
        <f>SUM(D10:D11)</f>
        <v>0</v>
      </c>
      <c r="E12" s="25">
        <v>404844</v>
      </c>
      <c r="F12" s="151"/>
      <c r="G12" s="154"/>
    </row>
    <row r="13" spans="1:13" ht="15.75" x14ac:dyDescent="0.3">
      <c r="A13" s="52"/>
      <c r="B13" s="24"/>
      <c r="C13" s="23"/>
      <c r="D13" s="22"/>
      <c r="E13" s="21"/>
      <c r="F13" s="150"/>
      <c r="G13" s="21"/>
    </row>
    <row r="14" spans="1:13" x14ac:dyDescent="0.25">
      <c r="A14" s="56" t="s">
        <v>101</v>
      </c>
      <c r="B14" s="24"/>
      <c r="C14" s="23"/>
      <c r="D14" s="22"/>
      <c r="E14" s="21"/>
      <c r="F14" s="150"/>
      <c r="G14" s="21"/>
    </row>
    <row r="15" spans="1:13" x14ac:dyDescent="0.25">
      <c r="A15" s="53" t="s">
        <v>54</v>
      </c>
      <c r="B15" s="24"/>
      <c r="C15" s="23">
        <v>1</v>
      </c>
      <c r="D15" s="22"/>
      <c r="E15" s="21">
        <v>42800</v>
      </c>
      <c r="F15" s="150"/>
      <c r="G15" s="153">
        <v>1</v>
      </c>
    </row>
    <row r="16" spans="1:13" x14ac:dyDescent="0.25">
      <c r="A16" s="54" t="s">
        <v>28</v>
      </c>
      <c r="B16" s="24"/>
      <c r="C16" s="29">
        <v>3</v>
      </c>
      <c r="D16" s="28"/>
      <c r="E16" s="21">
        <v>87811</v>
      </c>
      <c r="F16" s="150"/>
      <c r="G16" s="153">
        <v>1</v>
      </c>
    </row>
    <row r="17" spans="1:16" x14ac:dyDescent="0.25">
      <c r="A17" s="54" t="s">
        <v>3</v>
      </c>
      <c r="B17" s="24"/>
      <c r="C17" s="29">
        <v>3</v>
      </c>
      <c r="D17" s="28"/>
      <c r="E17" s="21">
        <v>93478</v>
      </c>
      <c r="F17" s="150"/>
      <c r="G17" s="153">
        <v>0.5</v>
      </c>
    </row>
    <row r="18" spans="1:16" x14ac:dyDescent="0.25">
      <c r="A18" s="57" t="s">
        <v>100</v>
      </c>
      <c r="B18" s="26">
        <f>SUM(B16:B17)</f>
        <v>0</v>
      </c>
      <c r="C18" s="27">
        <v>7</v>
      </c>
      <c r="D18" s="26">
        <f>SUM(D16:D17)</f>
        <v>0</v>
      </c>
      <c r="E18" s="25">
        <v>224089</v>
      </c>
      <c r="F18" s="151"/>
      <c r="G18" s="154"/>
    </row>
    <row r="19" spans="1:16" x14ac:dyDescent="0.25">
      <c r="A19" s="58"/>
      <c r="B19" s="24"/>
      <c r="C19" s="23"/>
      <c r="D19" s="22"/>
      <c r="E19" s="21"/>
      <c r="F19" s="150"/>
      <c r="G19" s="21"/>
    </row>
    <row r="20" spans="1:16" ht="15.75" x14ac:dyDescent="0.3">
      <c r="A20" s="52" t="s">
        <v>99</v>
      </c>
      <c r="B20" s="24"/>
      <c r="C20" s="23"/>
      <c r="D20" s="22"/>
      <c r="E20" s="21"/>
      <c r="F20" s="150"/>
      <c r="G20" s="21"/>
    </row>
    <row r="21" spans="1:16" x14ac:dyDescent="0.25">
      <c r="A21" s="53" t="s">
        <v>16</v>
      </c>
      <c r="B21" s="24"/>
      <c r="C21" s="23">
        <v>2</v>
      </c>
      <c r="D21" s="22"/>
      <c r="E21" s="21">
        <v>27541</v>
      </c>
      <c r="F21" s="150"/>
      <c r="G21" s="153">
        <v>1</v>
      </c>
    </row>
    <row r="22" spans="1:16" x14ac:dyDescent="0.25">
      <c r="A22" s="54" t="s">
        <v>32</v>
      </c>
      <c r="B22" s="24"/>
      <c r="C22" s="29">
        <v>2</v>
      </c>
      <c r="D22" s="28"/>
      <c r="E22" s="21">
        <v>62624</v>
      </c>
      <c r="F22" s="150"/>
      <c r="G22" s="153">
        <v>0.5</v>
      </c>
    </row>
    <row r="23" spans="1:16" ht="15.75" x14ac:dyDescent="0.3">
      <c r="A23" s="55" t="s">
        <v>98</v>
      </c>
      <c r="B23" s="26">
        <f>SUM(B22)</f>
        <v>0</v>
      </c>
      <c r="C23" s="27">
        <v>4</v>
      </c>
      <c r="D23" s="26">
        <f>SUM(D22)</f>
        <v>0</v>
      </c>
      <c r="E23" s="25">
        <v>90165</v>
      </c>
      <c r="F23" s="151"/>
      <c r="G23" s="154"/>
    </row>
    <row r="24" spans="1:16" ht="15.75" x14ac:dyDescent="0.3">
      <c r="A24" s="52"/>
      <c r="B24" s="24"/>
      <c r="C24" s="23"/>
      <c r="D24" s="22"/>
      <c r="E24" s="21"/>
      <c r="F24" s="150"/>
      <c r="G24" s="21"/>
    </row>
    <row r="25" spans="1:16" ht="15.75" x14ac:dyDescent="0.3">
      <c r="A25" s="52" t="s">
        <v>97</v>
      </c>
      <c r="B25" s="24"/>
      <c r="C25" s="23"/>
      <c r="D25" s="22"/>
      <c r="E25" s="21"/>
      <c r="F25" s="150"/>
      <c r="G25" s="21"/>
    </row>
    <row r="26" spans="1:16" x14ac:dyDescent="0.25">
      <c r="A26" s="54" t="s">
        <v>34</v>
      </c>
      <c r="B26" s="24"/>
      <c r="C26" s="29">
        <v>2</v>
      </c>
      <c r="D26" s="28"/>
      <c r="E26" s="21">
        <v>68471</v>
      </c>
      <c r="F26" s="150"/>
      <c r="G26" s="153">
        <v>0.66666666666666663</v>
      </c>
      <c r="O26" s="156"/>
      <c r="P26" s="156"/>
    </row>
    <row r="27" spans="1:16" x14ac:dyDescent="0.25">
      <c r="A27" s="54" t="s">
        <v>12</v>
      </c>
      <c r="B27" s="24"/>
      <c r="C27" s="29">
        <v>6</v>
      </c>
      <c r="D27" s="28"/>
      <c r="E27" s="21">
        <v>186207</v>
      </c>
      <c r="F27" s="150"/>
      <c r="G27" s="153">
        <v>0.75</v>
      </c>
      <c r="O27" s="156"/>
      <c r="P27" s="156"/>
    </row>
    <row r="28" spans="1:16" x14ac:dyDescent="0.25">
      <c r="A28" s="54" t="s">
        <v>10</v>
      </c>
      <c r="B28" s="24"/>
      <c r="C28" s="29">
        <v>9</v>
      </c>
      <c r="D28" s="28"/>
      <c r="E28" s="21">
        <v>244933</v>
      </c>
      <c r="F28" s="150"/>
      <c r="G28" s="153">
        <v>0.81818181818181823</v>
      </c>
      <c r="O28" s="156"/>
      <c r="P28" s="156"/>
    </row>
    <row r="29" spans="1:16" x14ac:dyDescent="0.25">
      <c r="A29" s="53" t="s">
        <v>46</v>
      </c>
      <c r="B29" s="24"/>
      <c r="C29" s="29">
        <v>2</v>
      </c>
      <c r="D29" s="28"/>
      <c r="E29" s="21">
        <v>38325</v>
      </c>
      <c r="F29" s="150"/>
      <c r="G29" s="153">
        <v>0.66666666666666663</v>
      </c>
      <c r="O29" s="156"/>
      <c r="P29" s="156"/>
    </row>
    <row r="30" spans="1:16" x14ac:dyDescent="0.25">
      <c r="A30" s="54" t="s">
        <v>50</v>
      </c>
      <c r="B30" s="24"/>
      <c r="C30" s="29">
        <v>1</v>
      </c>
      <c r="D30" s="28"/>
      <c r="E30" s="21">
        <v>25000</v>
      </c>
      <c r="F30" s="150"/>
      <c r="G30" s="153">
        <v>1</v>
      </c>
      <c r="O30" s="156"/>
      <c r="P30" s="156"/>
    </row>
    <row r="31" spans="1:16" x14ac:dyDescent="0.25">
      <c r="A31" s="54" t="s">
        <v>14</v>
      </c>
      <c r="B31" s="24"/>
      <c r="C31" s="29">
        <v>13</v>
      </c>
      <c r="D31" s="28"/>
      <c r="E31" s="21">
        <v>402582</v>
      </c>
      <c r="F31" s="150"/>
      <c r="G31" s="153">
        <v>0.76470588235294112</v>
      </c>
      <c r="O31" s="156"/>
      <c r="P31" s="156"/>
    </row>
    <row r="32" spans="1:16" ht="15.75" x14ac:dyDescent="0.3">
      <c r="A32" s="55" t="s">
        <v>96</v>
      </c>
      <c r="B32" s="26">
        <f>SUM(B26:B31)</f>
        <v>0</v>
      </c>
      <c r="C32" s="27">
        <v>33</v>
      </c>
      <c r="D32" s="26">
        <f>SUM(D26:D31)</f>
        <v>0</v>
      </c>
      <c r="E32" s="25">
        <v>965518</v>
      </c>
      <c r="F32" s="151"/>
      <c r="G32" s="154"/>
      <c r="O32" s="156"/>
      <c r="P32" s="156"/>
    </row>
    <row r="33" spans="1:16" x14ac:dyDescent="0.25">
      <c r="A33" s="58"/>
      <c r="B33" s="24"/>
      <c r="C33" s="23"/>
      <c r="D33" s="22"/>
      <c r="E33" s="21"/>
      <c r="F33" s="150"/>
      <c r="G33" s="21"/>
      <c r="O33" s="156"/>
      <c r="P33" s="156"/>
    </row>
    <row r="34" spans="1:16" ht="15.75" x14ac:dyDescent="0.3">
      <c r="A34" s="18" t="s">
        <v>95</v>
      </c>
      <c r="B34" s="24"/>
      <c r="C34" s="23"/>
      <c r="D34" s="22"/>
      <c r="E34" s="21"/>
      <c r="F34" s="150"/>
      <c r="G34" s="21"/>
      <c r="O34" s="156"/>
      <c r="P34" s="156"/>
    </row>
    <row r="35" spans="1:16" x14ac:dyDescent="0.25">
      <c r="A35" s="54" t="s">
        <v>27</v>
      </c>
      <c r="B35" s="24"/>
      <c r="C35" s="23">
        <v>1</v>
      </c>
      <c r="D35" s="22"/>
      <c r="E35" s="21">
        <v>21200</v>
      </c>
      <c r="F35" s="150"/>
      <c r="G35" s="153">
        <v>1</v>
      </c>
      <c r="O35" s="156"/>
      <c r="P35" s="156"/>
    </row>
    <row r="36" spans="1:16" x14ac:dyDescent="0.25">
      <c r="A36" s="57" t="s">
        <v>94</v>
      </c>
      <c r="B36" s="26">
        <f>SUM(B35)</f>
        <v>0</v>
      </c>
      <c r="C36" s="27">
        <v>1</v>
      </c>
      <c r="D36" s="26">
        <f>SUM(D35)</f>
        <v>0</v>
      </c>
      <c r="E36" s="25">
        <v>21200</v>
      </c>
      <c r="F36" s="151"/>
      <c r="G36" s="154"/>
      <c r="O36" s="156"/>
      <c r="P36" s="156"/>
    </row>
    <row r="37" spans="1:16" x14ac:dyDescent="0.25">
      <c r="A37" s="59"/>
      <c r="B37" s="24"/>
      <c r="C37" s="23"/>
      <c r="D37" s="22"/>
      <c r="E37" s="21"/>
      <c r="F37" s="150"/>
      <c r="G37" s="21"/>
      <c r="O37" s="156"/>
      <c r="P37" s="156"/>
    </row>
    <row r="38" spans="1:16" ht="15.75" x14ac:dyDescent="0.3">
      <c r="A38" s="52" t="s">
        <v>93</v>
      </c>
      <c r="B38" s="24"/>
      <c r="C38" s="23"/>
      <c r="D38" s="22"/>
      <c r="E38" s="21"/>
      <c r="F38" s="150"/>
      <c r="G38" s="21"/>
      <c r="O38" s="156"/>
      <c r="P38" s="156"/>
    </row>
    <row r="39" spans="1:16" x14ac:dyDescent="0.25">
      <c r="A39" s="54" t="s">
        <v>38</v>
      </c>
      <c r="B39" s="24"/>
      <c r="C39" s="29">
        <v>5</v>
      </c>
      <c r="D39" s="28"/>
      <c r="E39" s="21">
        <v>114066</v>
      </c>
      <c r="F39" s="150"/>
      <c r="G39" s="153">
        <v>0.83333333333333337</v>
      </c>
      <c r="O39" s="156"/>
      <c r="P39" s="156"/>
    </row>
    <row r="40" spans="1:16" x14ac:dyDescent="0.25">
      <c r="A40" s="57" t="s">
        <v>92</v>
      </c>
      <c r="B40" s="31">
        <f>SUM(B39)</f>
        <v>0</v>
      </c>
      <c r="C40" s="32">
        <v>5</v>
      </c>
      <c r="D40" s="31">
        <f>SUM(D39)</f>
        <v>0</v>
      </c>
      <c r="E40" s="25">
        <v>114066</v>
      </c>
      <c r="F40" s="151"/>
      <c r="G40" s="154"/>
      <c r="H40" s="30"/>
      <c r="O40" s="156"/>
      <c r="P40" s="156"/>
    </row>
    <row r="41" spans="1:16" x14ac:dyDescent="0.25">
      <c r="A41" s="59"/>
      <c r="B41" s="24"/>
      <c r="C41" s="23"/>
      <c r="D41" s="22"/>
      <c r="E41" s="21"/>
      <c r="F41" s="150"/>
      <c r="G41" s="21"/>
      <c r="O41" s="156"/>
      <c r="P41" s="156"/>
    </row>
    <row r="42" spans="1:16" x14ac:dyDescent="0.25">
      <c r="A42" s="56" t="s">
        <v>91</v>
      </c>
      <c r="B42" s="24"/>
      <c r="C42" s="23"/>
      <c r="D42" s="22"/>
      <c r="E42" s="21"/>
      <c r="F42" s="150"/>
      <c r="G42" s="21"/>
      <c r="O42" s="156"/>
      <c r="P42" s="156"/>
    </row>
    <row r="43" spans="1:16" x14ac:dyDescent="0.25">
      <c r="A43" s="54" t="s">
        <v>15</v>
      </c>
      <c r="B43" s="24"/>
      <c r="C43" s="29">
        <v>1</v>
      </c>
      <c r="D43" s="28"/>
      <c r="E43" s="21">
        <v>25000</v>
      </c>
      <c r="F43" s="150"/>
      <c r="G43" s="153">
        <v>1</v>
      </c>
      <c r="O43" s="156"/>
      <c r="P43" s="156"/>
    </row>
    <row r="44" spans="1:16" x14ac:dyDescent="0.25">
      <c r="A44" s="53" t="s">
        <v>26</v>
      </c>
      <c r="B44" s="24"/>
      <c r="C44" s="29" t="s">
        <v>197</v>
      </c>
      <c r="D44" s="28"/>
      <c r="E44" s="21" t="s">
        <v>197</v>
      </c>
      <c r="F44" s="150"/>
      <c r="G44" s="153" t="s">
        <v>197</v>
      </c>
      <c r="O44" s="156"/>
      <c r="P44" s="156"/>
    </row>
    <row r="45" spans="1:16" x14ac:dyDescent="0.25">
      <c r="A45" s="57" t="s">
        <v>90</v>
      </c>
      <c r="B45" s="26">
        <f>SUM(B43)</f>
        <v>0</v>
      </c>
      <c r="C45" s="27">
        <v>1</v>
      </c>
      <c r="D45" s="26">
        <f>SUM(D43)</f>
        <v>0</v>
      </c>
      <c r="E45" s="25">
        <v>25000</v>
      </c>
      <c r="F45" s="151"/>
      <c r="G45" s="154"/>
      <c r="O45" s="156"/>
      <c r="P45" s="156"/>
    </row>
    <row r="46" spans="1:16" x14ac:dyDescent="0.25">
      <c r="A46" s="56"/>
      <c r="B46" s="24"/>
      <c r="C46" s="23"/>
      <c r="D46" s="22"/>
      <c r="E46" s="21"/>
      <c r="F46" s="150"/>
      <c r="G46" s="21"/>
      <c r="O46" s="156"/>
      <c r="P46" s="156"/>
    </row>
    <row r="47" spans="1:16" x14ac:dyDescent="0.25">
      <c r="A47" s="56" t="s">
        <v>89</v>
      </c>
      <c r="B47" s="24"/>
      <c r="C47" s="23"/>
      <c r="D47" s="22"/>
      <c r="E47" s="21"/>
      <c r="F47" s="150"/>
      <c r="G47" s="21"/>
      <c r="O47" s="156"/>
      <c r="P47" s="156"/>
    </row>
    <row r="48" spans="1:16" x14ac:dyDescent="0.25">
      <c r="A48" s="54" t="s">
        <v>47</v>
      </c>
      <c r="B48" s="24"/>
      <c r="C48" s="29">
        <v>2</v>
      </c>
      <c r="D48" s="28"/>
      <c r="E48" s="21">
        <v>48420</v>
      </c>
      <c r="F48" s="150"/>
      <c r="G48" s="153">
        <v>1</v>
      </c>
      <c r="O48" s="156"/>
      <c r="P48" s="156"/>
    </row>
    <row r="49" spans="1:16" x14ac:dyDescent="0.25">
      <c r="A49" s="54" t="s">
        <v>30</v>
      </c>
      <c r="B49" s="24"/>
      <c r="C49" s="29">
        <v>3</v>
      </c>
      <c r="D49" s="28"/>
      <c r="E49" s="21">
        <v>103804</v>
      </c>
      <c r="F49" s="150"/>
      <c r="G49" s="153">
        <v>1</v>
      </c>
      <c r="O49" s="156"/>
      <c r="P49" s="156"/>
    </row>
    <row r="50" spans="1:16" x14ac:dyDescent="0.25">
      <c r="A50" s="54" t="s">
        <v>40</v>
      </c>
      <c r="B50" s="24"/>
      <c r="C50" s="29">
        <v>1</v>
      </c>
      <c r="D50" s="28"/>
      <c r="E50" s="21">
        <v>49970</v>
      </c>
      <c r="F50" s="150"/>
      <c r="G50" s="153">
        <v>0.5</v>
      </c>
      <c r="O50" s="156"/>
      <c r="P50" s="156"/>
    </row>
    <row r="51" spans="1:16" x14ac:dyDescent="0.25">
      <c r="A51" s="54" t="s">
        <v>41</v>
      </c>
      <c r="B51" s="24"/>
      <c r="C51" s="29">
        <v>1</v>
      </c>
      <c r="D51" s="28"/>
      <c r="E51" s="21">
        <v>21275</v>
      </c>
      <c r="F51" s="150"/>
      <c r="G51" s="153">
        <v>1</v>
      </c>
      <c r="O51" s="156"/>
      <c r="P51" s="156"/>
    </row>
    <row r="52" spans="1:16" x14ac:dyDescent="0.25">
      <c r="A52" s="54" t="s">
        <v>33</v>
      </c>
      <c r="B52" s="24"/>
      <c r="C52" s="29">
        <v>2</v>
      </c>
      <c r="D52" s="28"/>
      <c r="E52" s="21">
        <v>51458</v>
      </c>
      <c r="F52" s="150"/>
      <c r="G52" s="153">
        <v>1</v>
      </c>
      <c r="O52" s="156"/>
      <c r="P52" s="156"/>
    </row>
    <row r="53" spans="1:16" x14ac:dyDescent="0.25">
      <c r="A53" s="54" t="s">
        <v>44</v>
      </c>
      <c r="B53" s="24"/>
      <c r="C53" s="29">
        <v>1</v>
      </c>
      <c r="D53" s="28"/>
      <c r="E53" s="21">
        <v>34239</v>
      </c>
      <c r="F53" s="150"/>
      <c r="G53" s="153">
        <v>1</v>
      </c>
      <c r="O53" s="156"/>
      <c r="P53" s="156"/>
    </row>
    <row r="54" spans="1:16" x14ac:dyDescent="0.25">
      <c r="A54" s="54" t="s">
        <v>49</v>
      </c>
      <c r="B54" s="24"/>
      <c r="C54" s="29">
        <v>2</v>
      </c>
      <c r="D54" s="28"/>
      <c r="E54" s="21">
        <v>34152</v>
      </c>
      <c r="F54" s="150"/>
      <c r="G54" s="153">
        <v>1</v>
      </c>
      <c r="O54" s="156"/>
      <c r="P54" s="156"/>
    </row>
    <row r="55" spans="1:16" x14ac:dyDescent="0.25">
      <c r="A55" s="57" t="s">
        <v>88</v>
      </c>
      <c r="B55" s="26">
        <f>SUM(B48:B54)</f>
        <v>0</v>
      </c>
      <c r="C55" s="27">
        <v>12</v>
      </c>
      <c r="D55" s="26">
        <f>SUM(D48:D54)</f>
        <v>0</v>
      </c>
      <c r="E55" s="25">
        <v>343318</v>
      </c>
      <c r="F55" s="151"/>
      <c r="G55" s="154"/>
      <c r="O55" s="156"/>
      <c r="P55" s="156"/>
    </row>
    <row r="56" spans="1:16" x14ac:dyDescent="0.25">
      <c r="A56" s="58"/>
      <c r="B56" s="24"/>
      <c r="C56" s="23"/>
      <c r="D56" s="22"/>
      <c r="E56" s="21"/>
      <c r="F56" s="150"/>
      <c r="G56" s="21"/>
      <c r="O56" s="156"/>
      <c r="P56" s="156"/>
    </row>
    <row r="57" spans="1:16" ht="15.75" x14ac:dyDescent="0.3">
      <c r="A57" s="52" t="s">
        <v>87</v>
      </c>
      <c r="B57" s="24"/>
      <c r="C57" s="23"/>
      <c r="D57" s="22"/>
      <c r="E57" s="21"/>
      <c r="F57" s="150"/>
      <c r="G57" s="21"/>
      <c r="O57" s="156"/>
      <c r="P57" s="156"/>
    </row>
    <row r="58" spans="1:16" x14ac:dyDescent="0.25">
      <c r="A58" s="53" t="s">
        <v>57</v>
      </c>
      <c r="B58" s="24"/>
      <c r="C58" s="21" t="s">
        <v>197</v>
      </c>
      <c r="D58" s="22"/>
      <c r="E58" s="21" t="s">
        <v>197</v>
      </c>
      <c r="F58" s="150"/>
      <c r="G58" s="153" t="s">
        <v>197</v>
      </c>
      <c r="O58" s="156"/>
      <c r="P58" s="156"/>
    </row>
    <row r="59" spans="1:16" x14ac:dyDescent="0.25">
      <c r="A59" s="54" t="s">
        <v>24</v>
      </c>
      <c r="B59" s="24"/>
      <c r="C59" s="29">
        <v>8</v>
      </c>
      <c r="D59" s="28"/>
      <c r="E59" s="21">
        <v>291219</v>
      </c>
      <c r="F59" s="150"/>
      <c r="G59" s="153">
        <v>0.8</v>
      </c>
      <c r="O59" s="156"/>
      <c r="P59" s="156"/>
    </row>
    <row r="60" spans="1:16" x14ac:dyDescent="0.25">
      <c r="A60" s="54" t="s">
        <v>4</v>
      </c>
      <c r="B60" s="24"/>
      <c r="C60" s="29">
        <v>1</v>
      </c>
      <c r="D60" s="28"/>
      <c r="E60" s="21">
        <v>28417</v>
      </c>
      <c r="F60" s="150"/>
      <c r="G60" s="153">
        <v>1</v>
      </c>
      <c r="O60" s="156"/>
      <c r="P60" s="156"/>
    </row>
    <row r="61" spans="1:16" x14ac:dyDescent="0.25">
      <c r="A61" s="54" t="s">
        <v>0</v>
      </c>
      <c r="B61" s="24"/>
      <c r="C61" s="29">
        <v>15</v>
      </c>
      <c r="D61" s="28"/>
      <c r="E61" s="21">
        <v>342681</v>
      </c>
      <c r="F61" s="150"/>
      <c r="G61" s="153">
        <v>0.88235294117647056</v>
      </c>
      <c r="O61" s="156"/>
      <c r="P61" s="156"/>
    </row>
    <row r="62" spans="1:16" x14ac:dyDescent="0.25">
      <c r="A62" s="53" t="s">
        <v>59</v>
      </c>
      <c r="B62" s="24"/>
      <c r="C62" s="29">
        <v>1</v>
      </c>
      <c r="D62" s="28"/>
      <c r="E62" s="21">
        <v>8970</v>
      </c>
      <c r="F62" s="150"/>
      <c r="G62" s="153">
        <v>1</v>
      </c>
      <c r="O62" s="156"/>
      <c r="P62" s="156"/>
    </row>
    <row r="63" spans="1:16" x14ac:dyDescent="0.25">
      <c r="A63" s="54" t="s">
        <v>20</v>
      </c>
      <c r="B63" s="24"/>
      <c r="C63" s="29">
        <v>18</v>
      </c>
      <c r="D63" s="28"/>
      <c r="E63" s="21">
        <v>525318</v>
      </c>
      <c r="F63" s="150"/>
      <c r="G63" s="153">
        <v>1</v>
      </c>
      <c r="O63" s="156"/>
      <c r="P63" s="156"/>
    </row>
    <row r="64" spans="1:16" x14ac:dyDescent="0.25">
      <c r="A64" s="54" t="s">
        <v>37</v>
      </c>
      <c r="B64" s="24"/>
      <c r="C64" s="29">
        <v>3</v>
      </c>
      <c r="D64" s="28"/>
      <c r="E64" s="21">
        <v>83330</v>
      </c>
      <c r="F64" s="150"/>
      <c r="G64" s="153">
        <v>0.75</v>
      </c>
      <c r="O64" s="156"/>
      <c r="P64" s="156"/>
    </row>
    <row r="65" spans="1:16" x14ac:dyDescent="0.25">
      <c r="A65" s="53" t="s">
        <v>39</v>
      </c>
      <c r="B65" s="24"/>
      <c r="C65" s="21" t="s">
        <v>197</v>
      </c>
      <c r="D65" s="28"/>
      <c r="E65" s="21" t="s">
        <v>197</v>
      </c>
      <c r="F65" s="150"/>
      <c r="G65" s="153" t="s">
        <v>197</v>
      </c>
      <c r="O65" s="156"/>
      <c r="P65" s="156"/>
    </row>
    <row r="66" spans="1:16" x14ac:dyDescent="0.25">
      <c r="A66" s="54" t="s">
        <v>11</v>
      </c>
      <c r="B66" s="24"/>
      <c r="C66" s="29">
        <v>11</v>
      </c>
      <c r="D66" s="28"/>
      <c r="E66" s="21">
        <v>310685</v>
      </c>
      <c r="F66" s="150"/>
      <c r="G66" s="153">
        <v>0.91666666666666663</v>
      </c>
      <c r="O66" s="156"/>
      <c r="P66" s="156"/>
    </row>
    <row r="67" spans="1:16" x14ac:dyDescent="0.25">
      <c r="A67" s="54" t="s">
        <v>42</v>
      </c>
      <c r="B67" s="24"/>
      <c r="C67" s="29">
        <v>1</v>
      </c>
      <c r="D67" s="28"/>
      <c r="E67" s="21">
        <v>42502</v>
      </c>
      <c r="F67" s="150"/>
      <c r="G67" s="153">
        <v>1</v>
      </c>
      <c r="O67" s="156"/>
      <c r="P67" s="156"/>
    </row>
    <row r="68" spans="1:16" x14ac:dyDescent="0.25">
      <c r="A68" s="53" t="s">
        <v>21</v>
      </c>
      <c r="B68" s="24"/>
      <c r="C68" s="29">
        <v>1</v>
      </c>
      <c r="D68" s="28"/>
      <c r="E68" s="21">
        <v>24946</v>
      </c>
      <c r="F68" s="150"/>
      <c r="G68" s="153">
        <v>0.5</v>
      </c>
      <c r="O68" s="156"/>
      <c r="P68" s="156"/>
    </row>
    <row r="69" spans="1:16" x14ac:dyDescent="0.25">
      <c r="A69" s="54" t="s">
        <v>5</v>
      </c>
      <c r="B69" s="24"/>
      <c r="C69" s="29">
        <v>6</v>
      </c>
      <c r="D69" s="28"/>
      <c r="E69" s="21">
        <v>189271</v>
      </c>
      <c r="F69" s="150"/>
      <c r="G69" s="153">
        <v>0.66666666666666663</v>
      </c>
      <c r="O69" s="156"/>
      <c r="P69" s="156"/>
    </row>
    <row r="70" spans="1:16" ht="15.75" x14ac:dyDescent="0.3">
      <c r="A70" s="55" t="s">
        <v>86</v>
      </c>
      <c r="B70" s="26">
        <f>SUM(B59:B69)</f>
        <v>0</v>
      </c>
      <c r="C70" s="27">
        <v>65</v>
      </c>
      <c r="D70" s="26">
        <f>SUM(D59:D69)</f>
        <v>0</v>
      </c>
      <c r="E70" s="25">
        <v>1847339</v>
      </c>
      <c r="F70" s="151"/>
      <c r="G70" s="154"/>
      <c r="O70" s="156"/>
      <c r="P70" s="156"/>
    </row>
    <row r="71" spans="1:16" x14ac:dyDescent="0.25">
      <c r="A71" s="58"/>
      <c r="B71" s="24"/>
      <c r="C71" s="23"/>
      <c r="D71" s="22"/>
      <c r="E71" s="21"/>
      <c r="F71" s="150"/>
      <c r="G71" s="21"/>
      <c r="O71" s="156"/>
      <c r="P71" s="156"/>
    </row>
    <row r="72" spans="1:16" ht="15.75" x14ac:dyDescent="0.3">
      <c r="A72" s="60" t="s">
        <v>85</v>
      </c>
      <c r="B72" s="24"/>
      <c r="C72" s="23"/>
      <c r="D72" s="22"/>
      <c r="E72" s="21"/>
      <c r="F72" s="150"/>
      <c r="G72" s="21"/>
      <c r="O72" s="156"/>
      <c r="P72" s="156"/>
    </row>
    <row r="73" spans="1:16" x14ac:dyDescent="0.25">
      <c r="A73" s="53" t="s">
        <v>53</v>
      </c>
      <c r="B73" s="24"/>
      <c r="C73" s="23">
        <v>1</v>
      </c>
      <c r="D73" s="22"/>
      <c r="E73" s="21">
        <v>24644</v>
      </c>
      <c r="F73" s="150"/>
      <c r="G73" s="153">
        <v>1</v>
      </c>
      <c r="O73" s="156"/>
      <c r="P73" s="156"/>
    </row>
    <row r="74" spans="1:16" x14ac:dyDescent="0.25">
      <c r="A74" s="54" t="s">
        <v>7</v>
      </c>
      <c r="B74" s="24"/>
      <c r="C74" s="29">
        <v>2</v>
      </c>
      <c r="D74" s="28"/>
      <c r="E74" s="21">
        <v>72022</v>
      </c>
      <c r="F74" s="150"/>
      <c r="G74" s="153">
        <v>1</v>
      </c>
      <c r="O74" s="156"/>
      <c r="P74" s="156"/>
    </row>
    <row r="75" spans="1:16" x14ac:dyDescent="0.25">
      <c r="A75" s="53" t="s">
        <v>56</v>
      </c>
      <c r="B75" s="24"/>
      <c r="C75" s="29">
        <v>1</v>
      </c>
      <c r="D75" s="28"/>
      <c r="E75" s="21">
        <v>50000</v>
      </c>
      <c r="F75" s="150"/>
      <c r="G75" s="153">
        <v>1</v>
      </c>
      <c r="O75" s="156"/>
      <c r="P75" s="156"/>
    </row>
    <row r="76" spans="1:16" x14ac:dyDescent="0.25">
      <c r="A76" s="54" t="s">
        <v>29</v>
      </c>
      <c r="B76" s="24"/>
      <c r="C76" s="29">
        <v>4</v>
      </c>
      <c r="D76" s="28"/>
      <c r="E76" s="21">
        <v>90631</v>
      </c>
      <c r="F76" s="150"/>
      <c r="G76" s="153">
        <v>0.5714285714285714</v>
      </c>
      <c r="O76" s="156"/>
      <c r="P76" s="156"/>
    </row>
    <row r="77" spans="1:16" x14ac:dyDescent="0.25">
      <c r="A77" s="53" t="s">
        <v>58</v>
      </c>
      <c r="B77" s="24"/>
      <c r="C77" s="21" t="s">
        <v>197</v>
      </c>
      <c r="D77" s="28"/>
      <c r="E77" s="21" t="s">
        <v>197</v>
      </c>
      <c r="F77" s="150"/>
      <c r="G77" s="153" t="s">
        <v>197</v>
      </c>
      <c r="O77" s="156"/>
      <c r="P77" s="156"/>
    </row>
    <row r="78" spans="1:16" x14ac:dyDescent="0.25">
      <c r="A78" s="53" t="s">
        <v>55</v>
      </c>
      <c r="B78" s="24"/>
      <c r="C78" s="29">
        <v>1</v>
      </c>
      <c r="D78" s="28"/>
      <c r="E78" s="21">
        <v>17200</v>
      </c>
      <c r="F78" s="150"/>
      <c r="G78" s="153">
        <v>1</v>
      </c>
      <c r="O78" s="156"/>
      <c r="P78" s="156"/>
    </row>
    <row r="79" spans="1:16" x14ac:dyDescent="0.25">
      <c r="A79" s="53" t="s">
        <v>45</v>
      </c>
      <c r="B79" s="24"/>
      <c r="C79" s="29">
        <v>1</v>
      </c>
      <c r="D79" s="28"/>
      <c r="E79" s="21">
        <v>42984</v>
      </c>
      <c r="F79" s="150"/>
      <c r="G79" s="153">
        <v>0.5</v>
      </c>
      <c r="O79" s="156"/>
      <c r="P79" s="156"/>
    </row>
    <row r="80" spans="1:16" x14ac:dyDescent="0.25">
      <c r="A80" s="53" t="s">
        <v>22</v>
      </c>
      <c r="B80" s="24"/>
      <c r="C80" s="29">
        <v>7</v>
      </c>
      <c r="D80" s="28"/>
      <c r="E80" s="21">
        <v>203209</v>
      </c>
      <c r="F80" s="150"/>
      <c r="G80" s="153">
        <v>1</v>
      </c>
      <c r="O80" s="156"/>
      <c r="P80" s="156"/>
    </row>
    <row r="81" spans="1:16" x14ac:dyDescent="0.25">
      <c r="A81" s="53" t="s">
        <v>43</v>
      </c>
      <c r="B81" s="24"/>
      <c r="C81" s="21" t="s">
        <v>197</v>
      </c>
      <c r="D81" s="28"/>
      <c r="E81" s="21" t="s">
        <v>197</v>
      </c>
      <c r="F81" s="150"/>
      <c r="G81" s="153" t="s">
        <v>197</v>
      </c>
      <c r="O81" s="156"/>
      <c r="P81" s="156"/>
    </row>
    <row r="82" spans="1:16" x14ac:dyDescent="0.25">
      <c r="A82" s="53" t="s">
        <v>36</v>
      </c>
      <c r="B82" s="24"/>
      <c r="C82" s="29">
        <v>4</v>
      </c>
      <c r="D82" s="28"/>
      <c r="E82" s="21">
        <v>134695</v>
      </c>
      <c r="F82" s="150"/>
      <c r="G82" s="153">
        <v>0.8</v>
      </c>
      <c r="O82" s="156"/>
      <c r="P82" s="156"/>
    </row>
    <row r="83" spans="1:16" x14ac:dyDescent="0.25">
      <c r="A83" s="53" t="s">
        <v>17</v>
      </c>
      <c r="B83" s="24"/>
      <c r="C83" s="21" t="s">
        <v>197</v>
      </c>
      <c r="D83" s="28"/>
      <c r="E83" s="21" t="s">
        <v>197</v>
      </c>
      <c r="F83" s="150"/>
      <c r="G83" s="153" t="s">
        <v>197</v>
      </c>
      <c r="O83" s="156"/>
      <c r="P83" s="156"/>
    </row>
    <row r="84" spans="1:16" x14ac:dyDescent="0.25">
      <c r="A84" s="53" t="s">
        <v>35</v>
      </c>
      <c r="B84" s="24"/>
      <c r="C84" s="29">
        <v>1</v>
      </c>
      <c r="D84" s="28"/>
      <c r="E84" s="21">
        <v>25000</v>
      </c>
      <c r="F84" s="150"/>
      <c r="G84" s="153">
        <v>1</v>
      </c>
      <c r="O84" s="156"/>
      <c r="P84" s="156"/>
    </row>
    <row r="85" spans="1:16" x14ac:dyDescent="0.25">
      <c r="A85" s="53" t="s">
        <v>18</v>
      </c>
      <c r="B85" s="24"/>
      <c r="C85" s="29">
        <v>8</v>
      </c>
      <c r="D85" s="28"/>
      <c r="E85" s="21">
        <v>206784</v>
      </c>
      <c r="F85" s="150"/>
      <c r="G85" s="153">
        <v>0.88888888888888884</v>
      </c>
      <c r="O85" s="156"/>
      <c r="P85" s="156"/>
    </row>
    <row r="86" spans="1:16" x14ac:dyDescent="0.25">
      <c r="A86" s="54" t="s">
        <v>51</v>
      </c>
      <c r="B86" s="24"/>
      <c r="C86" s="21" t="s">
        <v>197</v>
      </c>
      <c r="D86" s="28"/>
      <c r="E86" s="21" t="s">
        <v>197</v>
      </c>
      <c r="F86" s="150"/>
      <c r="G86" s="153" t="s">
        <v>197</v>
      </c>
      <c r="O86" s="156"/>
      <c r="P86" s="156"/>
    </row>
    <row r="87" spans="1:16" x14ac:dyDescent="0.25">
      <c r="A87" s="54" t="s">
        <v>52</v>
      </c>
      <c r="B87" s="24"/>
      <c r="C87" s="21" t="s">
        <v>197</v>
      </c>
      <c r="D87" s="24"/>
      <c r="E87" s="21" t="s">
        <v>197</v>
      </c>
      <c r="F87" s="150"/>
      <c r="G87" s="153" t="s">
        <v>197</v>
      </c>
      <c r="O87" s="156"/>
      <c r="P87" s="156"/>
    </row>
    <row r="88" spans="1:16" x14ac:dyDescent="0.25">
      <c r="A88" s="54" t="s">
        <v>23</v>
      </c>
      <c r="B88" s="24"/>
      <c r="C88" s="29">
        <v>5</v>
      </c>
      <c r="D88" s="28"/>
      <c r="E88" s="21">
        <v>113554</v>
      </c>
      <c r="F88" s="150"/>
      <c r="G88" s="153">
        <v>0.83333333333333337</v>
      </c>
      <c r="O88" s="156"/>
      <c r="P88" s="156"/>
    </row>
    <row r="89" spans="1:16" x14ac:dyDescent="0.25">
      <c r="A89" s="54" t="s">
        <v>48</v>
      </c>
      <c r="B89" s="24"/>
      <c r="C89" s="29">
        <v>2</v>
      </c>
      <c r="D89" s="28"/>
      <c r="E89" s="21">
        <v>61325</v>
      </c>
      <c r="F89" s="150"/>
      <c r="G89" s="153">
        <v>0.66666666666666663</v>
      </c>
    </row>
    <row r="90" spans="1:16" x14ac:dyDescent="0.25">
      <c r="A90" s="54" t="s">
        <v>9</v>
      </c>
      <c r="B90" s="24"/>
      <c r="C90" s="29">
        <v>5</v>
      </c>
      <c r="D90" s="28"/>
      <c r="E90" s="21">
        <v>146037</v>
      </c>
      <c r="F90" s="150"/>
      <c r="G90" s="153">
        <v>0.83333333333333337</v>
      </c>
    </row>
    <row r="91" spans="1:16" x14ac:dyDescent="0.25">
      <c r="A91" s="54" t="s">
        <v>2</v>
      </c>
      <c r="B91" s="24"/>
      <c r="C91" s="29">
        <v>14</v>
      </c>
      <c r="D91" s="28"/>
      <c r="E91" s="21">
        <v>326694</v>
      </c>
      <c r="F91" s="150"/>
      <c r="G91" s="153">
        <v>0.875</v>
      </c>
    </row>
    <row r="92" spans="1:16" x14ac:dyDescent="0.25">
      <c r="A92" s="54" t="s">
        <v>8</v>
      </c>
      <c r="B92" s="24"/>
      <c r="C92" s="29">
        <v>14</v>
      </c>
      <c r="D92" s="28"/>
      <c r="E92" s="21">
        <v>389335</v>
      </c>
      <c r="F92" s="150"/>
      <c r="G92" s="153">
        <v>0.77777777777777779</v>
      </c>
    </row>
    <row r="93" spans="1:16" x14ac:dyDescent="0.25">
      <c r="A93" s="54" t="s">
        <v>13</v>
      </c>
      <c r="B93" s="24"/>
      <c r="C93" s="29">
        <v>3</v>
      </c>
      <c r="D93" s="28"/>
      <c r="E93" s="21">
        <v>74958</v>
      </c>
      <c r="F93" s="150"/>
      <c r="G93" s="153">
        <v>1</v>
      </c>
    </row>
    <row r="94" spans="1:16" x14ac:dyDescent="0.25">
      <c r="A94" s="54" t="s">
        <v>31</v>
      </c>
      <c r="B94" s="24"/>
      <c r="C94" s="29">
        <v>4</v>
      </c>
      <c r="D94" s="28"/>
      <c r="E94" s="21">
        <v>73229</v>
      </c>
      <c r="F94" s="150"/>
      <c r="G94" s="153">
        <v>1</v>
      </c>
    </row>
    <row r="95" spans="1:16" x14ac:dyDescent="0.25">
      <c r="A95" s="54" t="s">
        <v>1</v>
      </c>
      <c r="B95" s="24"/>
      <c r="C95" s="29">
        <v>17</v>
      </c>
      <c r="D95" s="28"/>
      <c r="E95" s="21">
        <v>455474</v>
      </c>
      <c r="F95" s="150"/>
      <c r="G95" s="153">
        <v>0.77272727272727271</v>
      </c>
    </row>
    <row r="96" spans="1:16" ht="15.75" x14ac:dyDescent="0.3">
      <c r="A96" s="61" t="s">
        <v>84</v>
      </c>
      <c r="B96" s="26">
        <f>SUM(B74:B95)</f>
        <v>0</v>
      </c>
      <c r="C96" s="27">
        <v>94</v>
      </c>
      <c r="D96" s="26">
        <f>SUM(D74:D95)</f>
        <v>0</v>
      </c>
      <c r="E96" s="25">
        <v>2507775</v>
      </c>
      <c r="F96" s="151"/>
      <c r="G96" s="154"/>
    </row>
    <row r="97" spans="1:7" ht="7.5" customHeight="1" x14ac:dyDescent="0.25">
      <c r="A97" s="58"/>
      <c r="B97" s="24"/>
      <c r="C97" s="23"/>
      <c r="D97" s="22"/>
      <c r="E97" s="21"/>
      <c r="F97" s="150"/>
      <c r="G97" s="21"/>
    </row>
    <row r="98" spans="1:7" ht="15.75" x14ac:dyDescent="0.25">
      <c r="A98" s="62" t="s">
        <v>83</v>
      </c>
      <c r="B98" s="63">
        <f t="shared" ref="B98:E98" si="0">B96+B70+B55+B45+B40+B36+B32+B23+B18+B12</f>
        <v>0</v>
      </c>
      <c r="C98" s="64">
        <f t="shared" si="0"/>
        <v>237</v>
      </c>
      <c r="D98" s="63">
        <f t="shared" si="0"/>
        <v>0</v>
      </c>
      <c r="E98" s="65">
        <f t="shared" si="0"/>
        <v>6543314</v>
      </c>
      <c r="F98" s="152"/>
      <c r="G98" s="155">
        <v>0.81164383561643838</v>
      </c>
    </row>
    <row r="100" spans="1:7" ht="15.75" x14ac:dyDescent="0.3">
      <c r="A100" s="8" t="s">
        <v>196</v>
      </c>
    </row>
  </sheetData>
  <mergeCells count="6">
    <mergeCell ref="A3:L3"/>
    <mergeCell ref="A2:L2"/>
    <mergeCell ref="A1:L1"/>
    <mergeCell ref="I6:I8"/>
    <mergeCell ref="C6:E6"/>
    <mergeCell ref="A6:A7"/>
  </mergeCells>
  <pageMargins left="0.25" right="0.25" top="0.75" bottom="0.75" header="0.3" footer="0.3"/>
  <pageSetup paperSize="5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19" workbookViewId="0">
      <selection activeCell="O7" sqref="O7"/>
    </sheetView>
  </sheetViews>
  <sheetFormatPr defaultRowHeight="15" x14ac:dyDescent="0.25"/>
  <cols>
    <col min="1" max="1" width="108.140625" style="91" customWidth="1"/>
    <col min="2" max="2" width="1" style="100" customWidth="1"/>
    <col min="3" max="3" width="8.140625" style="101" customWidth="1"/>
    <col min="4" max="4" width="1" style="101" customWidth="1"/>
    <col min="5" max="5" width="16.42578125" style="102" customWidth="1"/>
    <col min="6" max="6" width="1" style="103" customWidth="1"/>
    <col min="7" max="7" width="8.140625" style="101" customWidth="1"/>
    <col min="8" max="8" width="1" style="101" customWidth="1"/>
    <col min="9" max="9" width="16.42578125" style="102" customWidth="1"/>
    <col min="10" max="10" width="1" style="103" customWidth="1"/>
    <col min="11" max="11" width="20" style="104" customWidth="1"/>
    <col min="12" max="12" width="1" style="104" customWidth="1"/>
    <col min="13" max="13" width="20" style="104" customWidth="1"/>
    <col min="14" max="14" width="9.140625" style="91" customWidth="1"/>
    <col min="15" max="15" width="5" style="91" customWidth="1"/>
    <col min="16" max="16384" width="9.140625" style="91"/>
  </cols>
  <sheetData>
    <row r="1" spans="1:13" ht="16.5" x14ac:dyDescent="0.3">
      <c r="A1" s="168" t="s">
        <v>141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6.5" x14ac:dyDescent="0.3">
      <c r="A2" s="168" t="s">
        <v>81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8" x14ac:dyDescent="0.25">
      <c r="A3" s="167" t="s">
        <v>75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5.75" x14ac:dyDescent="0.3">
      <c r="A4" s="92"/>
      <c r="B4" s="92"/>
      <c r="C4" s="93"/>
      <c r="D4" s="93"/>
      <c r="E4" s="94"/>
      <c r="F4" s="95"/>
      <c r="G4" s="93"/>
      <c r="H4" s="93"/>
      <c r="I4" s="94"/>
      <c r="J4" s="96"/>
      <c r="K4" s="97"/>
      <c r="L4" s="97"/>
      <c r="M4" s="98"/>
    </row>
    <row r="5" spans="1:13" ht="30" customHeight="1" x14ac:dyDescent="0.3">
      <c r="A5" s="50"/>
      <c r="B5" s="70"/>
      <c r="C5" s="169" t="s">
        <v>109</v>
      </c>
      <c r="D5" s="169"/>
      <c r="E5" s="169"/>
      <c r="F5" s="79"/>
      <c r="G5" s="169" t="s">
        <v>105</v>
      </c>
      <c r="H5" s="169"/>
      <c r="I5" s="169"/>
      <c r="J5" s="80"/>
      <c r="K5" s="78" t="s">
        <v>200</v>
      </c>
      <c r="L5" s="99"/>
      <c r="M5" s="78" t="s">
        <v>201</v>
      </c>
    </row>
    <row r="6" spans="1:13" ht="15.75" x14ac:dyDescent="0.3">
      <c r="A6" s="51" t="s">
        <v>140</v>
      </c>
      <c r="B6" s="84"/>
      <c r="C6" s="126" t="s">
        <v>107</v>
      </c>
      <c r="D6" s="127"/>
      <c r="E6" s="128" t="s">
        <v>106</v>
      </c>
      <c r="F6" s="129"/>
      <c r="G6" s="126" t="s">
        <v>107</v>
      </c>
      <c r="H6" s="130"/>
      <c r="I6" s="128" t="s">
        <v>106</v>
      </c>
      <c r="J6" s="80"/>
      <c r="K6" s="81" t="s">
        <v>139</v>
      </c>
      <c r="L6" s="82"/>
      <c r="M6" s="81" t="s">
        <v>139</v>
      </c>
    </row>
    <row r="7" spans="1:13" x14ac:dyDescent="0.25">
      <c r="A7" s="85" t="s">
        <v>138</v>
      </c>
      <c r="B7" s="86"/>
      <c r="C7" s="115">
        <v>10</v>
      </c>
      <c r="D7" s="116"/>
      <c r="E7" s="117">
        <v>289021</v>
      </c>
      <c r="F7" s="118"/>
      <c r="G7" s="116">
        <v>9</v>
      </c>
      <c r="H7" s="116"/>
      <c r="I7" s="119">
        <v>243357</v>
      </c>
      <c r="J7" s="74"/>
      <c r="K7" s="76">
        <v>0.9</v>
      </c>
      <c r="L7" s="77"/>
      <c r="M7" s="76">
        <v>0.84200456022226755</v>
      </c>
    </row>
    <row r="8" spans="1:13" x14ac:dyDescent="0.25">
      <c r="A8" s="85" t="s">
        <v>137</v>
      </c>
      <c r="B8" s="86"/>
      <c r="C8" s="115">
        <v>2</v>
      </c>
      <c r="D8" s="116"/>
      <c r="E8" s="117">
        <v>42074</v>
      </c>
      <c r="F8" s="118"/>
      <c r="G8" s="116">
        <v>2</v>
      </c>
      <c r="H8" s="116"/>
      <c r="I8" s="119">
        <v>42074</v>
      </c>
      <c r="J8" s="74"/>
      <c r="K8" s="76">
        <v>1</v>
      </c>
      <c r="L8" s="77"/>
      <c r="M8" s="76">
        <v>1</v>
      </c>
    </row>
    <row r="9" spans="1:13" x14ac:dyDescent="0.25">
      <c r="A9" s="85" t="s">
        <v>136</v>
      </c>
      <c r="B9" s="86"/>
      <c r="C9" s="115">
        <v>1</v>
      </c>
      <c r="D9" s="116"/>
      <c r="E9" s="117">
        <v>26434</v>
      </c>
      <c r="F9" s="118"/>
      <c r="G9" s="116">
        <v>1</v>
      </c>
      <c r="H9" s="116"/>
      <c r="I9" s="119">
        <v>19834</v>
      </c>
      <c r="J9" s="74"/>
      <c r="K9" s="76">
        <v>1</v>
      </c>
      <c r="L9" s="77"/>
      <c r="M9" s="76">
        <v>0.7503215555723689</v>
      </c>
    </row>
    <row r="10" spans="1:13" x14ac:dyDescent="0.25">
      <c r="A10" s="85" t="s">
        <v>135</v>
      </c>
      <c r="B10" s="86"/>
      <c r="C10" s="115">
        <v>2</v>
      </c>
      <c r="D10" s="116"/>
      <c r="E10" s="117">
        <v>40000</v>
      </c>
      <c r="F10" s="118"/>
      <c r="G10" s="116">
        <v>1</v>
      </c>
      <c r="H10" s="116"/>
      <c r="I10" s="119">
        <v>25000</v>
      </c>
      <c r="J10" s="74"/>
      <c r="K10" s="76">
        <v>0.5</v>
      </c>
      <c r="L10" s="77"/>
      <c r="M10" s="76">
        <v>0.625</v>
      </c>
    </row>
    <row r="11" spans="1:13" x14ac:dyDescent="0.25">
      <c r="A11" s="85" t="s">
        <v>134</v>
      </c>
      <c r="B11" s="86"/>
      <c r="C11" s="115">
        <v>18</v>
      </c>
      <c r="D11" s="116"/>
      <c r="E11" s="117">
        <v>579541</v>
      </c>
      <c r="F11" s="118"/>
      <c r="G11" s="116">
        <v>14</v>
      </c>
      <c r="H11" s="116"/>
      <c r="I11" s="119">
        <v>437599</v>
      </c>
      <c r="J11" s="74"/>
      <c r="K11" s="76">
        <v>0.77777777777777779</v>
      </c>
      <c r="L11" s="77"/>
      <c r="M11" s="76">
        <v>0.75507858805502981</v>
      </c>
    </row>
    <row r="12" spans="1:13" x14ac:dyDescent="0.25">
      <c r="A12" s="85" t="s">
        <v>133</v>
      </c>
      <c r="B12" s="86"/>
      <c r="C12" s="115">
        <v>1</v>
      </c>
      <c r="D12" s="116"/>
      <c r="E12" s="117">
        <v>25000</v>
      </c>
      <c r="F12" s="118"/>
      <c r="G12" s="116">
        <v>1</v>
      </c>
      <c r="H12" s="116"/>
      <c r="I12" s="119">
        <v>25000</v>
      </c>
      <c r="J12" s="74"/>
      <c r="K12" s="76">
        <v>1</v>
      </c>
      <c r="L12" s="77"/>
      <c r="M12" s="76">
        <v>1</v>
      </c>
    </row>
    <row r="13" spans="1:13" x14ac:dyDescent="0.25">
      <c r="A13" s="85" t="s">
        <v>132</v>
      </c>
      <c r="B13" s="86"/>
      <c r="C13" s="115">
        <v>11</v>
      </c>
      <c r="D13" s="116"/>
      <c r="E13" s="117">
        <v>369708</v>
      </c>
      <c r="F13" s="118"/>
      <c r="G13" s="116">
        <v>7</v>
      </c>
      <c r="H13" s="116"/>
      <c r="I13" s="119">
        <v>198472</v>
      </c>
      <c r="J13" s="74"/>
      <c r="K13" s="76">
        <v>0.63636363636363635</v>
      </c>
      <c r="L13" s="77"/>
      <c r="M13" s="76">
        <v>0.53683447477468704</v>
      </c>
    </row>
    <row r="14" spans="1:13" x14ac:dyDescent="0.25">
      <c r="A14" s="85" t="s">
        <v>131</v>
      </c>
      <c r="B14" s="86"/>
      <c r="C14" s="115">
        <v>21</v>
      </c>
      <c r="D14" s="116"/>
      <c r="E14" s="117">
        <v>754339</v>
      </c>
      <c r="F14" s="118"/>
      <c r="G14" s="116">
        <v>15</v>
      </c>
      <c r="H14" s="116"/>
      <c r="I14" s="119">
        <v>550192</v>
      </c>
      <c r="J14" s="74"/>
      <c r="K14" s="76">
        <v>0.7142857142857143</v>
      </c>
      <c r="L14" s="77"/>
      <c r="M14" s="76">
        <v>0.72936968657327805</v>
      </c>
    </row>
    <row r="15" spans="1:13" x14ac:dyDescent="0.25">
      <c r="A15" s="85" t="s">
        <v>130</v>
      </c>
      <c r="B15" s="86"/>
      <c r="C15" s="115">
        <v>30</v>
      </c>
      <c r="D15" s="116"/>
      <c r="E15" s="117">
        <v>1117322</v>
      </c>
      <c r="F15" s="118"/>
      <c r="G15" s="116">
        <v>28</v>
      </c>
      <c r="H15" s="116"/>
      <c r="I15" s="119">
        <v>969020</v>
      </c>
      <c r="J15" s="74"/>
      <c r="K15" s="76">
        <v>0.93333333333333335</v>
      </c>
      <c r="L15" s="77"/>
      <c r="M15" s="76">
        <v>0.86727013340827441</v>
      </c>
    </row>
    <row r="16" spans="1:13" x14ac:dyDescent="0.25">
      <c r="A16" s="87" t="s">
        <v>129</v>
      </c>
      <c r="B16" s="86"/>
      <c r="C16" s="115">
        <v>2</v>
      </c>
      <c r="D16" s="116"/>
      <c r="E16" s="117">
        <v>48420</v>
      </c>
      <c r="F16" s="118"/>
      <c r="G16" s="116">
        <v>2</v>
      </c>
      <c r="H16" s="116"/>
      <c r="I16" s="119">
        <v>48420</v>
      </c>
      <c r="J16" s="74"/>
      <c r="K16" s="76">
        <v>1</v>
      </c>
      <c r="L16" s="77"/>
      <c r="M16" s="76">
        <v>1</v>
      </c>
    </row>
    <row r="17" spans="1:13" x14ac:dyDescent="0.25">
      <c r="A17" s="85" t="s">
        <v>128</v>
      </c>
      <c r="B17" s="86"/>
      <c r="C17" s="115">
        <v>6</v>
      </c>
      <c r="D17" s="116"/>
      <c r="E17" s="117">
        <v>200525</v>
      </c>
      <c r="F17" s="118"/>
      <c r="G17" s="116">
        <v>5</v>
      </c>
      <c r="H17" s="116"/>
      <c r="I17" s="119">
        <v>145096</v>
      </c>
      <c r="J17" s="74"/>
      <c r="K17" s="76">
        <v>0.83333333333333337</v>
      </c>
      <c r="L17" s="77"/>
      <c r="M17" s="76">
        <v>0.72358060092257825</v>
      </c>
    </row>
    <row r="18" spans="1:13" x14ac:dyDescent="0.25">
      <c r="A18" s="85" t="s">
        <v>127</v>
      </c>
      <c r="B18" s="86"/>
      <c r="C18" s="115">
        <v>21</v>
      </c>
      <c r="D18" s="116"/>
      <c r="E18" s="117">
        <v>554466</v>
      </c>
      <c r="F18" s="118"/>
      <c r="G18" s="116">
        <v>21</v>
      </c>
      <c r="H18" s="116"/>
      <c r="I18" s="119">
        <v>504245</v>
      </c>
      <c r="J18" s="74"/>
      <c r="K18" s="76">
        <v>1</v>
      </c>
      <c r="L18" s="77"/>
      <c r="M18" s="76">
        <v>0.9094245634538457</v>
      </c>
    </row>
    <row r="19" spans="1:13" x14ac:dyDescent="0.25">
      <c r="A19" s="85" t="s">
        <v>126</v>
      </c>
      <c r="B19" s="86"/>
      <c r="C19" s="115">
        <v>2</v>
      </c>
      <c r="D19" s="116"/>
      <c r="E19" s="117">
        <v>78417</v>
      </c>
      <c r="F19" s="118"/>
      <c r="G19" s="116">
        <v>2</v>
      </c>
      <c r="H19" s="116"/>
      <c r="I19" s="119">
        <v>53417</v>
      </c>
      <c r="J19" s="74"/>
      <c r="K19" s="76">
        <v>1</v>
      </c>
      <c r="L19" s="77"/>
      <c r="M19" s="76">
        <v>0.68119157835673383</v>
      </c>
    </row>
    <row r="20" spans="1:13" x14ac:dyDescent="0.25">
      <c r="A20" s="85" t="s">
        <v>125</v>
      </c>
      <c r="B20" s="86"/>
      <c r="C20" s="115">
        <v>25</v>
      </c>
      <c r="D20" s="116"/>
      <c r="E20" s="117">
        <v>755263</v>
      </c>
      <c r="F20" s="118"/>
      <c r="G20" s="116">
        <v>20</v>
      </c>
      <c r="H20" s="116"/>
      <c r="I20" s="119">
        <v>526927</v>
      </c>
      <c r="J20" s="74"/>
      <c r="K20" s="76">
        <v>0.8</v>
      </c>
      <c r="L20" s="77"/>
      <c r="M20" s="76">
        <v>0.69767352564603324</v>
      </c>
    </row>
    <row r="21" spans="1:13" x14ac:dyDescent="0.25">
      <c r="A21" s="85" t="s">
        <v>124</v>
      </c>
      <c r="B21" s="86"/>
      <c r="C21" s="115">
        <v>15</v>
      </c>
      <c r="D21" s="116"/>
      <c r="E21" s="117">
        <v>450054</v>
      </c>
      <c r="F21" s="118"/>
      <c r="G21" s="116">
        <v>13</v>
      </c>
      <c r="H21" s="116"/>
      <c r="I21" s="119">
        <v>351752</v>
      </c>
      <c r="J21" s="74"/>
      <c r="K21" s="76">
        <v>0.8666666666666667</v>
      </c>
      <c r="L21" s="77"/>
      <c r="M21" s="76">
        <v>0.78157732183249118</v>
      </c>
    </row>
    <row r="22" spans="1:13" x14ac:dyDescent="0.25">
      <c r="A22" s="85" t="s">
        <v>123</v>
      </c>
      <c r="B22" s="86"/>
      <c r="C22" s="115">
        <v>2</v>
      </c>
      <c r="D22" s="116"/>
      <c r="E22" s="117">
        <v>38581</v>
      </c>
      <c r="F22" s="118"/>
      <c r="G22" s="116">
        <v>1</v>
      </c>
      <c r="H22" s="116"/>
      <c r="I22" s="119">
        <v>16781</v>
      </c>
      <c r="J22" s="74"/>
      <c r="K22" s="76">
        <v>0.5</v>
      </c>
      <c r="L22" s="77"/>
      <c r="M22" s="76">
        <v>0.43495502967782068</v>
      </c>
    </row>
    <row r="23" spans="1:13" x14ac:dyDescent="0.25">
      <c r="A23" s="85" t="s">
        <v>122</v>
      </c>
      <c r="B23" s="86"/>
      <c r="C23" s="115">
        <v>15</v>
      </c>
      <c r="D23" s="116"/>
      <c r="E23" s="117">
        <v>352495</v>
      </c>
      <c r="F23" s="118"/>
      <c r="G23" s="116">
        <v>11</v>
      </c>
      <c r="H23" s="116"/>
      <c r="I23" s="119">
        <v>262228</v>
      </c>
      <c r="J23" s="74"/>
      <c r="K23" s="76">
        <v>0.73333333333333328</v>
      </c>
      <c r="L23" s="77"/>
      <c r="M23" s="76">
        <v>0.74391977191165837</v>
      </c>
    </row>
    <row r="24" spans="1:13" x14ac:dyDescent="0.25">
      <c r="A24" s="85" t="s">
        <v>121</v>
      </c>
      <c r="B24" s="86"/>
      <c r="C24" s="115">
        <v>13</v>
      </c>
      <c r="D24" s="116"/>
      <c r="E24" s="117">
        <v>327946</v>
      </c>
      <c r="F24" s="118"/>
      <c r="G24" s="116">
        <v>11</v>
      </c>
      <c r="H24" s="116"/>
      <c r="I24" s="119">
        <v>263042</v>
      </c>
      <c r="J24" s="74"/>
      <c r="K24" s="76">
        <v>0.84615384615384615</v>
      </c>
      <c r="L24" s="77"/>
      <c r="M24" s="76">
        <v>0.80208936837162215</v>
      </c>
    </row>
    <row r="25" spans="1:13" x14ac:dyDescent="0.25">
      <c r="A25" s="85" t="s">
        <v>120</v>
      </c>
      <c r="B25" s="86"/>
      <c r="C25" s="115">
        <v>12</v>
      </c>
      <c r="D25" s="116"/>
      <c r="E25" s="117">
        <v>388702</v>
      </c>
      <c r="F25" s="118"/>
      <c r="G25" s="116">
        <v>7</v>
      </c>
      <c r="H25" s="116"/>
      <c r="I25" s="119">
        <v>146187</v>
      </c>
      <c r="J25" s="74"/>
      <c r="K25" s="76">
        <v>0.58333333333333337</v>
      </c>
      <c r="L25" s="77"/>
      <c r="M25" s="76">
        <v>0.37609016676014018</v>
      </c>
    </row>
    <row r="26" spans="1:13" x14ac:dyDescent="0.25">
      <c r="A26" s="85" t="s">
        <v>119</v>
      </c>
      <c r="B26" s="86"/>
      <c r="C26" s="115">
        <v>4</v>
      </c>
      <c r="D26" s="116"/>
      <c r="E26" s="117">
        <v>66344</v>
      </c>
      <c r="F26" s="118"/>
      <c r="G26" s="116">
        <v>3</v>
      </c>
      <c r="H26" s="116"/>
      <c r="I26" s="119">
        <v>55377</v>
      </c>
      <c r="J26" s="74"/>
      <c r="K26" s="76">
        <v>0.75</v>
      </c>
      <c r="L26" s="77"/>
      <c r="M26" s="76">
        <v>0.83469492342939833</v>
      </c>
    </row>
    <row r="27" spans="1:13" x14ac:dyDescent="0.25">
      <c r="A27" s="85" t="s">
        <v>118</v>
      </c>
      <c r="B27" s="86"/>
      <c r="C27" s="115">
        <v>10</v>
      </c>
      <c r="D27" s="116"/>
      <c r="E27" s="117">
        <v>253052</v>
      </c>
      <c r="F27" s="118"/>
      <c r="G27" s="116">
        <v>9</v>
      </c>
      <c r="H27" s="116"/>
      <c r="I27" s="119">
        <v>228632</v>
      </c>
      <c r="J27" s="74"/>
      <c r="K27" s="76">
        <v>0.9</v>
      </c>
      <c r="L27" s="77"/>
      <c r="M27" s="76">
        <v>0.9034980952531495</v>
      </c>
    </row>
    <row r="28" spans="1:13" x14ac:dyDescent="0.25">
      <c r="A28" s="85" t="s">
        <v>117</v>
      </c>
      <c r="B28" s="86"/>
      <c r="C28" s="115">
        <v>21</v>
      </c>
      <c r="D28" s="116"/>
      <c r="E28" s="117">
        <v>559476</v>
      </c>
      <c r="F28" s="118"/>
      <c r="G28" s="116">
        <v>17</v>
      </c>
      <c r="H28" s="116"/>
      <c r="I28" s="119">
        <v>404448</v>
      </c>
      <c r="J28" s="74"/>
      <c r="K28" s="76">
        <v>0.80952380952380953</v>
      </c>
      <c r="L28" s="77"/>
      <c r="M28" s="76">
        <v>0.72290500396799862</v>
      </c>
    </row>
    <row r="29" spans="1:13" x14ac:dyDescent="0.25">
      <c r="A29" s="85" t="s">
        <v>116</v>
      </c>
      <c r="B29" s="86"/>
      <c r="C29" s="115">
        <v>5</v>
      </c>
      <c r="D29" s="116"/>
      <c r="E29" s="117">
        <v>173052</v>
      </c>
      <c r="F29" s="118"/>
      <c r="G29" s="116">
        <v>3</v>
      </c>
      <c r="H29" s="116"/>
      <c r="I29" s="119">
        <v>90431</v>
      </c>
      <c r="J29" s="74"/>
      <c r="K29" s="76">
        <v>0.6</v>
      </c>
      <c r="L29" s="77"/>
      <c r="M29" s="76">
        <v>0.52256547165013989</v>
      </c>
    </row>
    <row r="30" spans="1:13" x14ac:dyDescent="0.25">
      <c r="A30" s="85" t="s">
        <v>115</v>
      </c>
      <c r="B30" s="86"/>
      <c r="C30" s="115">
        <v>5</v>
      </c>
      <c r="D30" s="116"/>
      <c r="E30" s="117">
        <v>149412</v>
      </c>
      <c r="F30" s="118"/>
      <c r="G30" s="116">
        <v>4</v>
      </c>
      <c r="H30" s="116"/>
      <c r="I30" s="119">
        <v>115741</v>
      </c>
      <c r="J30" s="74"/>
      <c r="K30" s="76">
        <v>0.8</v>
      </c>
      <c r="L30" s="77"/>
      <c r="M30" s="76">
        <v>0.77464326827831764</v>
      </c>
    </row>
    <row r="31" spans="1:13" x14ac:dyDescent="0.25">
      <c r="A31" s="85" t="s">
        <v>114</v>
      </c>
      <c r="B31" s="86"/>
      <c r="C31" s="115">
        <v>9</v>
      </c>
      <c r="D31" s="116"/>
      <c r="E31" s="117">
        <v>255641</v>
      </c>
      <c r="F31" s="118"/>
      <c r="G31" s="116">
        <v>6</v>
      </c>
      <c r="H31" s="116"/>
      <c r="I31" s="119">
        <v>139466</v>
      </c>
      <c r="J31" s="74"/>
      <c r="K31" s="76">
        <v>0.66666666666666663</v>
      </c>
      <c r="L31" s="77"/>
      <c r="M31" s="76">
        <v>0.54555411690613009</v>
      </c>
    </row>
    <row r="32" spans="1:13" x14ac:dyDescent="0.25">
      <c r="A32" s="85" t="s">
        <v>113</v>
      </c>
      <c r="B32" s="86"/>
      <c r="C32" s="115">
        <v>15</v>
      </c>
      <c r="D32" s="116"/>
      <c r="E32" s="117">
        <v>398438</v>
      </c>
      <c r="F32" s="118"/>
      <c r="G32" s="116">
        <v>14</v>
      </c>
      <c r="H32" s="116"/>
      <c r="I32" s="119">
        <v>336545</v>
      </c>
      <c r="J32" s="74"/>
      <c r="K32" s="76">
        <v>0.93333333333333335</v>
      </c>
      <c r="L32" s="77"/>
      <c r="M32" s="76">
        <v>0.84466090081769307</v>
      </c>
    </row>
    <row r="33" spans="1:13" x14ac:dyDescent="0.25">
      <c r="A33" s="85" t="s">
        <v>112</v>
      </c>
      <c r="B33" s="86"/>
      <c r="C33" s="115">
        <v>14</v>
      </c>
      <c r="D33" s="116"/>
      <c r="E33" s="117">
        <v>511355</v>
      </c>
      <c r="F33" s="118"/>
      <c r="G33" s="116">
        <v>10</v>
      </c>
      <c r="H33" s="116"/>
      <c r="I33" s="119">
        <v>344031</v>
      </c>
      <c r="J33" s="74"/>
      <c r="K33" s="76">
        <v>0.7142857142857143</v>
      </c>
      <c r="L33" s="77"/>
      <c r="M33" s="76">
        <v>0.67278309589228613</v>
      </c>
    </row>
    <row r="34" spans="1:13" ht="5.25" customHeight="1" x14ac:dyDescent="0.25">
      <c r="A34" s="85"/>
      <c r="B34" s="86"/>
      <c r="C34" s="116"/>
      <c r="D34" s="116"/>
      <c r="E34" s="119"/>
      <c r="F34" s="118"/>
      <c r="G34" s="116"/>
      <c r="H34" s="116"/>
      <c r="I34" s="119"/>
      <c r="J34" s="74"/>
      <c r="K34" s="77"/>
      <c r="L34" s="77"/>
      <c r="M34" s="77"/>
    </row>
    <row r="35" spans="1:13" ht="15.75" x14ac:dyDescent="0.25">
      <c r="A35" s="62" t="s">
        <v>83</v>
      </c>
      <c r="B35" s="88"/>
      <c r="C35" s="120">
        <v>292</v>
      </c>
      <c r="D35" s="121"/>
      <c r="E35" s="122">
        <v>8805078</v>
      </c>
      <c r="F35" s="121"/>
      <c r="G35" s="120">
        <v>237</v>
      </c>
      <c r="H35" s="121"/>
      <c r="I35" s="122">
        <v>6543314</v>
      </c>
      <c r="J35" s="89"/>
      <c r="K35" s="68">
        <v>0.81164383561643838</v>
      </c>
      <c r="L35" s="90"/>
      <c r="M35" s="68">
        <v>0.74312958953912733</v>
      </c>
    </row>
    <row r="37" spans="1:13" ht="15.75" x14ac:dyDescent="0.3">
      <c r="A37" s="105" t="s">
        <v>196</v>
      </c>
    </row>
  </sheetData>
  <mergeCells count="5">
    <mergeCell ref="A3:M3"/>
    <mergeCell ref="A2:M2"/>
    <mergeCell ref="A1:M1"/>
    <mergeCell ref="C5:E5"/>
    <mergeCell ref="G5:I5"/>
  </mergeCells>
  <pageMargins left="0.25" right="0.25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opLeftCell="A19" workbookViewId="0">
      <selection activeCell="A52" sqref="A52"/>
    </sheetView>
  </sheetViews>
  <sheetFormatPr defaultColWidth="14.42578125" defaultRowHeight="15" x14ac:dyDescent="0.25"/>
  <cols>
    <col min="1" max="1" width="75" style="91" bestFit="1" customWidth="1"/>
    <col min="2" max="2" width="0.85546875" style="91" customWidth="1"/>
    <col min="3" max="3" width="9.140625" style="101" customWidth="1"/>
    <col min="4" max="4" width="0.85546875" style="106" customWidth="1"/>
    <col min="5" max="5" width="16.85546875" style="91" customWidth="1"/>
    <col min="6" max="6" width="0.85546875" style="91" customWidth="1"/>
    <col min="7" max="7" width="9.140625" style="91" customWidth="1"/>
    <col min="8" max="8" width="0.85546875" style="91" customWidth="1"/>
    <col min="9" max="9" width="16.85546875" style="91" customWidth="1"/>
    <col min="10" max="10" width="0.85546875" style="91" customWidth="1"/>
    <col min="11" max="11" width="22.85546875" style="91" customWidth="1"/>
    <col min="12" max="12" width="0.85546875" style="91" customWidth="1"/>
    <col min="13" max="13" width="22.85546875" style="91" customWidth="1"/>
    <col min="14" max="15" width="5.42578125" style="91" customWidth="1"/>
    <col min="16" max="16384" width="14.42578125" style="91"/>
  </cols>
  <sheetData>
    <row r="1" spans="1:13" ht="16.5" x14ac:dyDescent="0.3">
      <c r="A1" s="168" t="s">
        <v>179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6.5" x14ac:dyDescent="0.3">
      <c r="A2" s="168" t="s">
        <v>81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8" x14ac:dyDescent="0.25">
      <c r="A3" s="167" t="s">
        <v>73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5.75" x14ac:dyDescent="0.3">
      <c r="A4" s="92"/>
      <c r="B4" s="92"/>
      <c r="C4" s="93"/>
      <c r="D4" s="94"/>
    </row>
    <row r="5" spans="1:13" ht="30" customHeight="1" x14ac:dyDescent="0.3">
      <c r="A5" s="50"/>
      <c r="B5" s="70"/>
      <c r="C5" s="169" t="s">
        <v>109</v>
      </c>
      <c r="D5" s="169"/>
      <c r="E5" s="169"/>
      <c r="F5" s="69"/>
      <c r="G5" s="169" t="s">
        <v>105</v>
      </c>
      <c r="H5" s="169"/>
      <c r="I5" s="169"/>
      <c r="J5" s="70"/>
      <c r="K5" s="78" t="s">
        <v>200</v>
      </c>
      <c r="L5" s="83"/>
      <c r="M5" s="78" t="s">
        <v>201</v>
      </c>
    </row>
    <row r="6" spans="1:13" ht="15.75" x14ac:dyDescent="0.3">
      <c r="A6" s="51" t="s">
        <v>178</v>
      </c>
      <c r="B6" s="84"/>
      <c r="C6" s="110" t="s">
        <v>107</v>
      </c>
      <c r="D6" s="111"/>
      <c r="E6" s="108" t="s">
        <v>106</v>
      </c>
      <c r="F6" s="112"/>
      <c r="G6" s="110" t="s">
        <v>107</v>
      </c>
      <c r="H6" s="113"/>
      <c r="I6" s="108" t="s">
        <v>106</v>
      </c>
      <c r="J6" s="114"/>
      <c r="K6" s="71" t="s">
        <v>139</v>
      </c>
      <c r="L6" s="72"/>
      <c r="M6" s="71" t="s">
        <v>139</v>
      </c>
    </row>
    <row r="7" spans="1:13" x14ac:dyDescent="0.25">
      <c r="A7" s="85" t="s">
        <v>177</v>
      </c>
      <c r="B7" s="86"/>
      <c r="C7" s="115">
        <v>2</v>
      </c>
      <c r="D7" s="116"/>
      <c r="E7" s="117">
        <v>74050</v>
      </c>
      <c r="F7" s="118"/>
      <c r="G7" s="116">
        <v>2</v>
      </c>
      <c r="H7" s="116"/>
      <c r="I7" s="119">
        <v>74050</v>
      </c>
      <c r="J7" s="118"/>
      <c r="K7" s="76">
        <v>1</v>
      </c>
      <c r="L7" s="77"/>
      <c r="M7" s="76">
        <v>1</v>
      </c>
    </row>
    <row r="8" spans="1:13" x14ac:dyDescent="0.25">
      <c r="A8" s="85" t="s">
        <v>176</v>
      </c>
      <c r="B8" s="86"/>
      <c r="C8" s="115">
        <v>67</v>
      </c>
      <c r="D8" s="116"/>
      <c r="E8" s="117">
        <v>1960162</v>
      </c>
      <c r="F8" s="118"/>
      <c r="G8" s="116">
        <v>59</v>
      </c>
      <c r="H8" s="116"/>
      <c r="I8" s="119">
        <v>1678381</v>
      </c>
      <c r="J8" s="118"/>
      <c r="K8" s="76">
        <v>0.88059701492537312</v>
      </c>
      <c r="L8" s="77"/>
      <c r="M8" s="76">
        <v>0.85624606537622916</v>
      </c>
    </row>
    <row r="9" spans="1:13" x14ac:dyDescent="0.25">
      <c r="A9" s="85" t="s">
        <v>175</v>
      </c>
      <c r="B9" s="86"/>
      <c r="C9" s="115">
        <v>1</v>
      </c>
      <c r="D9" s="116"/>
      <c r="E9" s="117">
        <v>22690</v>
      </c>
      <c r="F9" s="118"/>
      <c r="G9" s="116">
        <v>1</v>
      </c>
      <c r="H9" s="116"/>
      <c r="I9" s="119">
        <v>22690</v>
      </c>
      <c r="J9" s="118"/>
      <c r="K9" s="76">
        <v>1</v>
      </c>
      <c r="L9" s="77"/>
      <c r="M9" s="76">
        <v>1</v>
      </c>
    </row>
    <row r="10" spans="1:13" x14ac:dyDescent="0.25">
      <c r="A10" s="85" t="s">
        <v>174</v>
      </c>
      <c r="B10" s="86"/>
      <c r="C10" s="115">
        <v>4</v>
      </c>
      <c r="D10" s="116"/>
      <c r="E10" s="117">
        <v>102072</v>
      </c>
      <c r="F10" s="118"/>
      <c r="G10" s="116">
        <v>4</v>
      </c>
      <c r="H10" s="116"/>
      <c r="I10" s="119">
        <v>102072</v>
      </c>
      <c r="J10" s="118"/>
      <c r="K10" s="76">
        <v>1</v>
      </c>
      <c r="L10" s="77"/>
      <c r="M10" s="76">
        <v>1</v>
      </c>
    </row>
    <row r="11" spans="1:13" x14ac:dyDescent="0.25">
      <c r="A11" s="85" t="s">
        <v>173</v>
      </c>
      <c r="B11" s="86"/>
      <c r="C11" s="115">
        <v>11</v>
      </c>
      <c r="D11" s="116"/>
      <c r="E11" s="117">
        <v>288715</v>
      </c>
      <c r="F11" s="118"/>
      <c r="G11" s="116">
        <v>9</v>
      </c>
      <c r="H11" s="116"/>
      <c r="I11" s="119">
        <v>209130</v>
      </c>
      <c r="J11" s="118"/>
      <c r="K11" s="76">
        <v>0.81818181818181823</v>
      </c>
      <c r="L11" s="77"/>
      <c r="M11" s="76">
        <v>0.72434753996155377</v>
      </c>
    </row>
    <row r="12" spans="1:13" x14ac:dyDescent="0.25">
      <c r="A12" s="85" t="s">
        <v>172</v>
      </c>
      <c r="B12" s="86"/>
      <c r="C12" s="115">
        <v>6</v>
      </c>
      <c r="D12" s="116"/>
      <c r="E12" s="117">
        <v>176603</v>
      </c>
      <c r="F12" s="118"/>
      <c r="G12" s="116">
        <v>4</v>
      </c>
      <c r="H12" s="116"/>
      <c r="I12" s="119">
        <v>76603</v>
      </c>
      <c r="J12" s="118"/>
      <c r="K12" s="76">
        <v>0.66666666666666663</v>
      </c>
      <c r="L12" s="77"/>
      <c r="M12" s="76">
        <v>0.43375820342802784</v>
      </c>
    </row>
    <row r="13" spans="1:13" x14ac:dyDescent="0.25">
      <c r="A13" s="85" t="s">
        <v>131</v>
      </c>
      <c r="B13" s="86"/>
      <c r="C13" s="115">
        <v>20</v>
      </c>
      <c r="D13" s="116"/>
      <c r="E13" s="117">
        <v>663043</v>
      </c>
      <c r="F13" s="118"/>
      <c r="G13" s="116">
        <v>15</v>
      </c>
      <c r="H13" s="116"/>
      <c r="I13" s="119">
        <v>483658</v>
      </c>
      <c r="J13" s="118"/>
      <c r="K13" s="76">
        <v>0.75</v>
      </c>
      <c r="L13" s="77"/>
      <c r="M13" s="76">
        <v>0.72945193599811775</v>
      </c>
    </row>
    <row r="14" spans="1:13" x14ac:dyDescent="0.25">
      <c r="A14" s="85" t="s">
        <v>171</v>
      </c>
      <c r="B14" s="86"/>
      <c r="C14" s="115">
        <v>4</v>
      </c>
      <c r="D14" s="116"/>
      <c r="E14" s="117">
        <v>132498</v>
      </c>
      <c r="F14" s="118"/>
      <c r="G14" s="116">
        <v>4</v>
      </c>
      <c r="H14" s="116"/>
      <c r="I14" s="119">
        <v>105098</v>
      </c>
      <c r="J14" s="118"/>
      <c r="K14" s="76">
        <v>1</v>
      </c>
      <c r="L14" s="77"/>
      <c r="M14" s="76">
        <v>0.79320442572718075</v>
      </c>
    </row>
    <row r="15" spans="1:13" x14ac:dyDescent="0.25">
      <c r="A15" s="85" t="s">
        <v>170</v>
      </c>
      <c r="B15" s="86"/>
      <c r="C15" s="115">
        <v>1</v>
      </c>
      <c r="D15" s="116"/>
      <c r="E15" s="117">
        <v>18600</v>
      </c>
      <c r="F15" s="118"/>
      <c r="G15" s="116">
        <v>1</v>
      </c>
      <c r="H15" s="116"/>
      <c r="I15" s="119">
        <v>18600</v>
      </c>
      <c r="J15" s="118"/>
      <c r="K15" s="76">
        <v>1</v>
      </c>
      <c r="L15" s="77"/>
      <c r="M15" s="76">
        <v>1</v>
      </c>
    </row>
    <row r="16" spans="1:13" x14ac:dyDescent="0.25">
      <c r="A16" s="85" t="s">
        <v>169</v>
      </c>
      <c r="B16" s="86"/>
      <c r="C16" s="115">
        <v>22</v>
      </c>
      <c r="D16" s="116"/>
      <c r="E16" s="117">
        <v>777688</v>
      </c>
      <c r="F16" s="118"/>
      <c r="G16" s="116">
        <v>18</v>
      </c>
      <c r="H16" s="116"/>
      <c r="I16" s="119">
        <v>558549</v>
      </c>
      <c r="J16" s="118"/>
      <c r="K16" s="76">
        <v>0.81818181818181823</v>
      </c>
      <c r="L16" s="77"/>
      <c r="M16" s="76">
        <v>0.71821733137196409</v>
      </c>
    </row>
    <row r="17" spans="1:13" x14ac:dyDescent="0.25">
      <c r="A17" s="85" t="s">
        <v>168</v>
      </c>
      <c r="B17" s="86"/>
      <c r="C17" s="115">
        <v>6</v>
      </c>
      <c r="D17" s="116"/>
      <c r="E17" s="117">
        <v>165086</v>
      </c>
      <c r="F17" s="118"/>
      <c r="G17" s="116">
        <v>6</v>
      </c>
      <c r="H17" s="116"/>
      <c r="I17" s="119">
        <v>165086</v>
      </c>
      <c r="J17" s="118"/>
      <c r="K17" s="76">
        <v>1</v>
      </c>
      <c r="L17" s="77"/>
      <c r="M17" s="76">
        <v>1</v>
      </c>
    </row>
    <row r="18" spans="1:13" x14ac:dyDescent="0.25">
      <c r="A18" s="85" t="s">
        <v>167</v>
      </c>
      <c r="B18" s="86"/>
      <c r="C18" s="115">
        <v>1</v>
      </c>
      <c r="D18" s="116"/>
      <c r="E18" s="117">
        <v>16275</v>
      </c>
      <c r="F18" s="118"/>
      <c r="G18" s="116">
        <v>1</v>
      </c>
      <c r="H18" s="116"/>
      <c r="I18" s="119">
        <v>16275</v>
      </c>
      <c r="J18" s="118"/>
      <c r="K18" s="76">
        <v>1</v>
      </c>
      <c r="L18" s="77"/>
      <c r="M18" s="76">
        <v>1</v>
      </c>
    </row>
    <row r="19" spans="1:13" x14ac:dyDescent="0.25">
      <c r="A19" s="85" t="s">
        <v>199</v>
      </c>
      <c r="B19" s="86"/>
      <c r="C19" s="115">
        <v>1</v>
      </c>
      <c r="D19" s="116"/>
      <c r="E19" s="117">
        <v>50000</v>
      </c>
      <c r="F19" s="118"/>
      <c r="G19" s="116" t="s">
        <v>197</v>
      </c>
      <c r="H19" s="116"/>
      <c r="I19" s="119">
        <v>0</v>
      </c>
      <c r="J19" s="118"/>
      <c r="K19" s="76" t="s">
        <v>197</v>
      </c>
      <c r="L19" s="77"/>
      <c r="M19" s="76" t="s">
        <v>197</v>
      </c>
    </row>
    <row r="20" spans="1:13" x14ac:dyDescent="0.25">
      <c r="A20" s="85" t="s">
        <v>166</v>
      </c>
      <c r="B20" s="86"/>
      <c r="C20" s="115">
        <v>5</v>
      </c>
      <c r="D20" s="116"/>
      <c r="E20" s="117">
        <v>142286</v>
      </c>
      <c r="F20" s="118"/>
      <c r="G20" s="116">
        <v>5</v>
      </c>
      <c r="H20" s="116"/>
      <c r="I20" s="119">
        <v>127418</v>
      </c>
      <c r="J20" s="118"/>
      <c r="K20" s="76">
        <v>1</v>
      </c>
      <c r="L20" s="77"/>
      <c r="M20" s="76">
        <v>0.89550623392322504</v>
      </c>
    </row>
    <row r="21" spans="1:13" x14ac:dyDescent="0.25">
      <c r="A21" s="85" t="s">
        <v>165</v>
      </c>
      <c r="B21" s="86"/>
      <c r="C21" s="115">
        <v>4</v>
      </c>
      <c r="D21" s="116"/>
      <c r="E21" s="117">
        <v>163367</v>
      </c>
      <c r="F21" s="118"/>
      <c r="G21" s="116">
        <v>3</v>
      </c>
      <c r="H21" s="116"/>
      <c r="I21" s="119">
        <v>112502</v>
      </c>
      <c r="J21" s="118"/>
      <c r="K21" s="76">
        <v>0.75</v>
      </c>
      <c r="L21" s="77"/>
      <c r="M21" s="76">
        <v>0.68864580974125744</v>
      </c>
    </row>
    <row r="22" spans="1:13" x14ac:dyDescent="0.25">
      <c r="A22" s="85" t="s">
        <v>164</v>
      </c>
      <c r="B22" s="86"/>
      <c r="C22" s="115">
        <v>2</v>
      </c>
      <c r="D22" s="116"/>
      <c r="E22" s="117">
        <v>64310</v>
      </c>
      <c r="F22" s="118"/>
      <c r="G22" s="116">
        <v>2</v>
      </c>
      <c r="H22" s="116"/>
      <c r="I22" s="119">
        <v>64310</v>
      </c>
      <c r="J22" s="118"/>
      <c r="K22" s="76">
        <v>1</v>
      </c>
      <c r="L22" s="77"/>
      <c r="M22" s="76">
        <v>1</v>
      </c>
    </row>
    <row r="23" spans="1:13" x14ac:dyDescent="0.25">
      <c r="A23" s="85" t="s">
        <v>163</v>
      </c>
      <c r="B23" s="86"/>
      <c r="C23" s="115">
        <v>10</v>
      </c>
      <c r="D23" s="116"/>
      <c r="E23" s="117">
        <v>326720</v>
      </c>
      <c r="F23" s="118"/>
      <c r="G23" s="116">
        <v>10</v>
      </c>
      <c r="H23" s="116"/>
      <c r="I23" s="119">
        <v>291320</v>
      </c>
      <c r="J23" s="118"/>
      <c r="K23" s="76">
        <v>1</v>
      </c>
      <c r="L23" s="77"/>
      <c r="M23" s="76">
        <v>0.89165034280117528</v>
      </c>
    </row>
    <row r="24" spans="1:13" x14ac:dyDescent="0.25">
      <c r="A24" s="85" t="s">
        <v>162</v>
      </c>
      <c r="B24" s="86"/>
      <c r="C24" s="115">
        <v>14</v>
      </c>
      <c r="D24" s="116"/>
      <c r="E24" s="117">
        <v>496285</v>
      </c>
      <c r="F24" s="118"/>
      <c r="G24" s="116">
        <v>12</v>
      </c>
      <c r="H24" s="116"/>
      <c r="I24" s="119">
        <v>380502</v>
      </c>
      <c r="J24" s="118"/>
      <c r="K24" s="76">
        <v>0.8571428571428571</v>
      </c>
      <c r="L24" s="77"/>
      <c r="M24" s="76">
        <v>0.76670058534914409</v>
      </c>
    </row>
    <row r="25" spans="1:13" x14ac:dyDescent="0.25">
      <c r="A25" s="85" t="s">
        <v>161</v>
      </c>
      <c r="B25" s="86"/>
      <c r="C25" s="115">
        <v>12</v>
      </c>
      <c r="D25" s="116"/>
      <c r="E25" s="117">
        <v>374457</v>
      </c>
      <c r="F25" s="118"/>
      <c r="G25" s="116">
        <v>9</v>
      </c>
      <c r="H25" s="116"/>
      <c r="I25" s="119">
        <v>296814</v>
      </c>
      <c r="J25" s="118"/>
      <c r="K25" s="76">
        <v>0.75</v>
      </c>
      <c r="L25" s="77"/>
      <c r="M25" s="76">
        <v>0.7926517597481153</v>
      </c>
    </row>
    <row r="26" spans="1:13" x14ac:dyDescent="0.25">
      <c r="A26" s="85" t="s">
        <v>160</v>
      </c>
      <c r="B26" s="86"/>
      <c r="C26" s="115">
        <v>7</v>
      </c>
      <c r="D26" s="116"/>
      <c r="E26" s="117">
        <v>270597</v>
      </c>
      <c r="F26" s="118"/>
      <c r="G26" s="116">
        <v>3</v>
      </c>
      <c r="H26" s="116"/>
      <c r="I26" s="119">
        <v>74932</v>
      </c>
      <c r="J26" s="118"/>
      <c r="K26" s="76">
        <v>0.42857142857142855</v>
      </c>
      <c r="L26" s="77"/>
      <c r="M26" s="76">
        <v>0.27691363910168998</v>
      </c>
    </row>
    <row r="27" spans="1:13" x14ac:dyDescent="0.25">
      <c r="A27" s="85" t="s">
        <v>159</v>
      </c>
      <c r="B27" s="86"/>
      <c r="C27" s="115">
        <v>3</v>
      </c>
      <c r="D27" s="116"/>
      <c r="E27" s="117">
        <v>103604</v>
      </c>
      <c r="F27" s="118"/>
      <c r="G27" s="116">
        <v>3</v>
      </c>
      <c r="H27" s="116"/>
      <c r="I27" s="119">
        <v>103604</v>
      </c>
      <c r="J27" s="118"/>
      <c r="K27" s="76">
        <v>1</v>
      </c>
      <c r="L27" s="77"/>
      <c r="M27" s="76">
        <v>1</v>
      </c>
    </row>
    <row r="28" spans="1:13" x14ac:dyDescent="0.25">
      <c r="A28" s="87" t="s">
        <v>158</v>
      </c>
      <c r="B28" s="86"/>
      <c r="C28" s="115">
        <v>14</v>
      </c>
      <c r="D28" s="116"/>
      <c r="E28" s="117">
        <v>375597</v>
      </c>
      <c r="F28" s="118"/>
      <c r="G28" s="116">
        <v>13</v>
      </c>
      <c r="H28" s="116"/>
      <c r="I28" s="119">
        <v>318597</v>
      </c>
      <c r="J28" s="118"/>
      <c r="K28" s="76">
        <v>0.9285714285714286</v>
      </c>
      <c r="L28" s="77"/>
      <c r="M28" s="76">
        <v>0.84824159937379695</v>
      </c>
    </row>
    <row r="29" spans="1:13" x14ac:dyDescent="0.25">
      <c r="A29" s="85" t="s">
        <v>157</v>
      </c>
      <c r="B29" s="86"/>
      <c r="C29" s="115">
        <v>2</v>
      </c>
      <c r="D29" s="116"/>
      <c r="E29" s="117">
        <v>80520</v>
      </c>
      <c r="F29" s="118"/>
      <c r="G29" s="116">
        <v>1</v>
      </c>
      <c r="H29" s="116"/>
      <c r="I29" s="119">
        <v>30890</v>
      </c>
      <c r="J29" s="118"/>
      <c r="K29" s="76">
        <v>0.5</v>
      </c>
      <c r="L29" s="77"/>
      <c r="M29" s="76">
        <v>0.38363139592647788</v>
      </c>
    </row>
    <row r="30" spans="1:13" x14ac:dyDescent="0.25">
      <c r="A30" s="85" t="s">
        <v>156</v>
      </c>
      <c r="B30" s="86"/>
      <c r="C30" s="115">
        <v>3</v>
      </c>
      <c r="D30" s="116"/>
      <c r="E30" s="117">
        <v>75571</v>
      </c>
      <c r="F30" s="118"/>
      <c r="G30" s="116">
        <v>2</v>
      </c>
      <c r="H30" s="116"/>
      <c r="I30" s="119">
        <v>25571</v>
      </c>
      <c r="J30" s="118"/>
      <c r="K30" s="76">
        <v>0.66666666666666663</v>
      </c>
      <c r="L30" s="77"/>
      <c r="M30" s="76">
        <v>0.33837053896335895</v>
      </c>
    </row>
    <row r="31" spans="1:13" x14ac:dyDescent="0.25">
      <c r="A31" s="85" t="s">
        <v>155</v>
      </c>
      <c r="B31" s="86"/>
      <c r="C31" s="115">
        <v>1</v>
      </c>
      <c r="D31" s="116"/>
      <c r="E31" s="117">
        <v>24633</v>
      </c>
      <c r="F31" s="118"/>
      <c r="G31" s="116" t="s">
        <v>197</v>
      </c>
      <c r="H31" s="116"/>
      <c r="I31" s="119">
        <v>0</v>
      </c>
      <c r="J31" s="118"/>
      <c r="K31" s="76" t="s">
        <v>197</v>
      </c>
      <c r="L31" s="77"/>
      <c r="M31" s="76" t="s">
        <v>197</v>
      </c>
    </row>
    <row r="32" spans="1:13" x14ac:dyDescent="0.25">
      <c r="A32" s="85" t="s">
        <v>154</v>
      </c>
      <c r="B32" s="86"/>
      <c r="C32" s="115">
        <v>5</v>
      </c>
      <c r="D32" s="116"/>
      <c r="E32" s="117">
        <v>160145</v>
      </c>
      <c r="F32" s="118"/>
      <c r="G32" s="116">
        <v>4</v>
      </c>
      <c r="H32" s="116"/>
      <c r="I32" s="119">
        <v>136864</v>
      </c>
      <c r="J32" s="118"/>
      <c r="K32" s="76">
        <v>0.8</v>
      </c>
      <c r="L32" s="77"/>
      <c r="M32" s="76">
        <v>0.85462549564457213</v>
      </c>
    </row>
    <row r="33" spans="1:13" x14ac:dyDescent="0.25">
      <c r="A33" s="85" t="s">
        <v>153</v>
      </c>
      <c r="B33" s="86"/>
      <c r="C33" s="115">
        <v>4</v>
      </c>
      <c r="D33" s="116"/>
      <c r="E33" s="117">
        <v>105447</v>
      </c>
      <c r="F33" s="118"/>
      <c r="G33" s="116">
        <v>2</v>
      </c>
      <c r="H33" s="116"/>
      <c r="I33" s="119">
        <v>43250</v>
      </c>
      <c r="J33" s="118"/>
      <c r="K33" s="76">
        <v>0.5</v>
      </c>
      <c r="L33" s="77"/>
      <c r="M33" s="76">
        <v>0.41015865790397071</v>
      </c>
    </row>
    <row r="34" spans="1:13" x14ac:dyDescent="0.25">
      <c r="A34" s="85" t="s">
        <v>152</v>
      </c>
      <c r="B34" s="86"/>
      <c r="C34" s="115">
        <v>12</v>
      </c>
      <c r="D34" s="116"/>
      <c r="E34" s="117">
        <v>314825</v>
      </c>
      <c r="F34" s="118"/>
      <c r="G34" s="116">
        <v>7</v>
      </c>
      <c r="H34" s="116"/>
      <c r="I34" s="119">
        <v>130931</v>
      </c>
      <c r="J34" s="118"/>
      <c r="K34" s="76">
        <v>0.58333333333333337</v>
      </c>
      <c r="L34" s="77"/>
      <c r="M34" s="76">
        <v>0.41588501548479312</v>
      </c>
    </row>
    <row r="35" spans="1:13" x14ac:dyDescent="0.25">
      <c r="A35" s="85" t="s">
        <v>151</v>
      </c>
      <c r="B35" s="86"/>
      <c r="C35" s="115">
        <v>2</v>
      </c>
      <c r="D35" s="116"/>
      <c r="E35" s="117">
        <v>34991</v>
      </c>
      <c r="F35" s="118"/>
      <c r="G35" s="116">
        <v>2</v>
      </c>
      <c r="H35" s="116"/>
      <c r="I35" s="119">
        <v>34991</v>
      </c>
      <c r="J35" s="118"/>
      <c r="K35" s="76">
        <v>1</v>
      </c>
      <c r="L35" s="77"/>
      <c r="M35" s="76">
        <v>1</v>
      </c>
    </row>
    <row r="36" spans="1:13" x14ac:dyDescent="0.25">
      <c r="A36" s="85" t="s">
        <v>150</v>
      </c>
      <c r="B36" s="86"/>
      <c r="C36" s="115">
        <v>19</v>
      </c>
      <c r="D36" s="116"/>
      <c r="E36" s="117">
        <v>464975</v>
      </c>
      <c r="F36" s="118"/>
      <c r="G36" s="116">
        <v>16</v>
      </c>
      <c r="H36" s="116"/>
      <c r="I36" s="119">
        <v>325722</v>
      </c>
      <c r="J36" s="118"/>
      <c r="K36" s="76">
        <v>0.84210526315789469</v>
      </c>
      <c r="L36" s="77"/>
      <c r="M36" s="76">
        <v>0.70051508145599228</v>
      </c>
    </row>
    <row r="37" spans="1:13" x14ac:dyDescent="0.25">
      <c r="A37" s="85" t="s">
        <v>149</v>
      </c>
      <c r="B37" s="86"/>
      <c r="C37" s="115">
        <v>5</v>
      </c>
      <c r="D37" s="116"/>
      <c r="E37" s="117">
        <v>100209</v>
      </c>
      <c r="F37" s="118"/>
      <c r="G37" s="116">
        <v>3</v>
      </c>
      <c r="H37" s="116"/>
      <c r="I37" s="119">
        <v>79913</v>
      </c>
      <c r="J37" s="118"/>
      <c r="K37" s="76">
        <v>0.6</v>
      </c>
      <c r="L37" s="77"/>
      <c r="M37" s="76">
        <v>0.79746330169944812</v>
      </c>
    </row>
    <row r="38" spans="1:13" x14ac:dyDescent="0.25">
      <c r="A38" s="85" t="s">
        <v>198</v>
      </c>
      <c r="B38" s="86"/>
      <c r="C38" s="115">
        <v>1</v>
      </c>
      <c r="D38" s="116"/>
      <c r="E38" s="117">
        <v>48302</v>
      </c>
      <c r="F38" s="118"/>
      <c r="G38" s="116" t="s">
        <v>197</v>
      </c>
      <c r="H38" s="116"/>
      <c r="I38" s="119">
        <v>0</v>
      </c>
      <c r="J38" s="118"/>
      <c r="K38" s="76" t="s">
        <v>197</v>
      </c>
      <c r="L38" s="77"/>
      <c r="M38" s="76" t="s">
        <v>197</v>
      </c>
    </row>
    <row r="39" spans="1:13" x14ac:dyDescent="0.25">
      <c r="A39" s="85" t="s">
        <v>148</v>
      </c>
      <c r="B39" s="86"/>
      <c r="C39" s="115">
        <v>1</v>
      </c>
      <c r="D39" s="116"/>
      <c r="E39" s="117">
        <v>8500</v>
      </c>
      <c r="F39" s="118"/>
      <c r="G39" s="116" t="s">
        <v>197</v>
      </c>
      <c r="H39" s="116"/>
      <c r="I39" s="119">
        <v>0</v>
      </c>
      <c r="J39" s="118"/>
      <c r="K39" s="76" t="s">
        <v>197</v>
      </c>
      <c r="L39" s="77"/>
      <c r="M39" s="76" t="s">
        <v>197</v>
      </c>
    </row>
    <row r="40" spans="1:13" x14ac:dyDescent="0.25">
      <c r="A40" s="85" t="s">
        <v>147</v>
      </c>
      <c r="B40" s="86"/>
      <c r="C40" s="115">
        <v>5</v>
      </c>
      <c r="D40" s="116"/>
      <c r="E40" s="117">
        <v>107375</v>
      </c>
      <c r="F40" s="118"/>
      <c r="G40" s="116">
        <v>4</v>
      </c>
      <c r="H40" s="116"/>
      <c r="I40" s="119">
        <v>75875</v>
      </c>
      <c r="J40" s="118"/>
      <c r="K40" s="76">
        <v>0.8</v>
      </c>
      <c r="L40" s="77"/>
      <c r="M40" s="76">
        <v>0.70663562281722936</v>
      </c>
    </row>
    <row r="41" spans="1:13" x14ac:dyDescent="0.25">
      <c r="A41" s="85" t="s">
        <v>146</v>
      </c>
      <c r="B41" s="86"/>
      <c r="C41" s="115">
        <v>4</v>
      </c>
      <c r="D41" s="116"/>
      <c r="E41" s="117">
        <v>77766</v>
      </c>
      <c r="F41" s="118"/>
      <c r="G41" s="116">
        <v>3</v>
      </c>
      <c r="H41" s="116"/>
      <c r="I41" s="119">
        <v>49516</v>
      </c>
      <c r="J41" s="118"/>
      <c r="K41" s="76">
        <v>0.75</v>
      </c>
      <c r="L41" s="77"/>
      <c r="M41" s="76">
        <v>0.6367307049353188</v>
      </c>
    </row>
    <row r="42" spans="1:13" x14ac:dyDescent="0.25">
      <c r="A42" s="85" t="s">
        <v>145</v>
      </c>
      <c r="B42" s="86"/>
      <c r="C42" s="115">
        <v>1</v>
      </c>
      <c r="D42" s="116"/>
      <c r="E42" s="117">
        <v>45350</v>
      </c>
      <c r="F42" s="118"/>
      <c r="G42" s="116">
        <v>1</v>
      </c>
      <c r="H42" s="116"/>
      <c r="I42" s="119">
        <v>45350</v>
      </c>
      <c r="J42" s="118"/>
      <c r="K42" s="76">
        <v>1</v>
      </c>
      <c r="L42" s="77"/>
      <c r="M42" s="76">
        <v>1</v>
      </c>
    </row>
    <row r="43" spans="1:13" x14ac:dyDescent="0.25">
      <c r="A43" s="85" t="s">
        <v>144</v>
      </c>
      <c r="B43" s="86"/>
      <c r="C43" s="115">
        <v>5</v>
      </c>
      <c r="D43" s="116"/>
      <c r="E43" s="117">
        <v>183770</v>
      </c>
      <c r="F43" s="118"/>
      <c r="G43" s="116">
        <v>4</v>
      </c>
      <c r="H43" s="116"/>
      <c r="I43" s="119">
        <v>134282</v>
      </c>
      <c r="J43" s="118"/>
      <c r="K43" s="76">
        <v>0.8</v>
      </c>
      <c r="L43" s="77"/>
      <c r="M43" s="76">
        <v>0.73070686183816724</v>
      </c>
    </row>
    <row r="44" spans="1:13" x14ac:dyDescent="0.25">
      <c r="A44" s="85" t="s">
        <v>143</v>
      </c>
      <c r="B44" s="86"/>
      <c r="C44" s="115">
        <v>3</v>
      </c>
      <c r="D44" s="116"/>
      <c r="E44" s="117">
        <v>107996</v>
      </c>
      <c r="F44" s="118"/>
      <c r="G44" s="116">
        <v>3</v>
      </c>
      <c r="H44" s="116"/>
      <c r="I44" s="119">
        <v>99970</v>
      </c>
      <c r="J44" s="118"/>
      <c r="K44" s="76">
        <v>1</v>
      </c>
      <c r="L44" s="77"/>
      <c r="M44" s="76">
        <v>0.9256824326826919</v>
      </c>
    </row>
    <row r="45" spans="1:13" x14ac:dyDescent="0.25">
      <c r="A45" s="85" t="s">
        <v>142</v>
      </c>
      <c r="B45" s="86"/>
      <c r="C45" s="115">
        <v>2</v>
      </c>
      <c r="D45" s="116"/>
      <c r="E45" s="117">
        <v>99998</v>
      </c>
      <c r="F45" s="118"/>
      <c r="G45" s="116">
        <v>1</v>
      </c>
      <c r="H45" s="116"/>
      <c r="I45" s="119">
        <v>49998</v>
      </c>
      <c r="J45" s="118"/>
      <c r="K45" s="76">
        <v>0.5</v>
      </c>
      <c r="L45" s="77"/>
      <c r="M45" s="76">
        <v>0.49998999979999598</v>
      </c>
    </row>
    <row r="46" spans="1:13" ht="8.25" customHeight="1" x14ac:dyDescent="0.25">
      <c r="A46" s="85"/>
      <c r="B46" s="86"/>
      <c r="C46" s="116"/>
      <c r="D46" s="116"/>
      <c r="E46" s="119"/>
      <c r="F46" s="118"/>
      <c r="G46" s="116"/>
      <c r="H46" s="116"/>
      <c r="I46" s="119"/>
      <c r="J46" s="118"/>
      <c r="K46" s="77"/>
      <c r="L46" s="77"/>
      <c r="M46" s="77"/>
    </row>
    <row r="47" spans="1:13" ht="15.75" x14ac:dyDescent="0.25">
      <c r="A47" s="62" t="s">
        <v>83</v>
      </c>
      <c r="B47" s="88"/>
      <c r="C47" s="120">
        <v>292</v>
      </c>
      <c r="D47" s="121"/>
      <c r="E47" s="122">
        <v>8805078</v>
      </c>
      <c r="F47" s="121"/>
      <c r="G47" s="120">
        <v>237</v>
      </c>
      <c r="H47" s="121"/>
      <c r="I47" s="122">
        <v>6543314</v>
      </c>
      <c r="J47" s="121"/>
      <c r="K47" s="68">
        <v>0.81164383561643838</v>
      </c>
      <c r="L47" s="90"/>
      <c r="M47" s="68">
        <v>0.74312958953912733</v>
      </c>
    </row>
    <row r="49" spans="1:1" ht="15.75" x14ac:dyDescent="0.3">
      <c r="A49" s="105" t="s">
        <v>196</v>
      </c>
    </row>
  </sheetData>
  <mergeCells count="5">
    <mergeCell ref="A1:M1"/>
    <mergeCell ref="C5:E5"/>
    <mergeCell ref="G5:I5"/>
    <mergeCell ref="A3:M3"/>
    <mergeCell ref="A2:M2"/>
  </mergeCells>
  <pageMargins left="0.25" right="0.25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sqref="A1:M1"/>
    </sheetView>
  </sheetViews>
  <sheetFormatPr defaultColWidth="10.42578125" defaultRowHeight="15" x14ac:dyDescent="0.25"/>
  <cols>
    <col min="1" max="1" width="31.7109375" style="91" bestFit="1" customWidth="1"/>
    <col min="2" max="2" width="0.85546875" style="91" customWidth="1"/>
    <col min="3" max="3" width="8.42578125" style="101" customWidth="1"/>
    <col min="4" max="4" width="0.85546875" style="102" customWidth="1"/>
    <col min="5" max="5" width="16.140625" style="91" customWidth="1"/>
    <col min="6" max="6" width="0.85546875" style="91" customWidth="1"/>
    <col min="7" max="7" width="8.42578125" style="91" customWidth="1"/>
    <col min="8" max="8" width="0.85546875" style="91" customWidth="1"/>
    <col min="9" max="9" width="16.140625" style="91" customWidth="1"/>
    <col min="10" max="10" width="0.85546875" style="91" customWidth="1"/>
    <col min="11" max="11" width="22.7109375" style="91" customWidth="1"/>
    <col min="12" max="12" width="0.85546875" style="91" customWidth="1"/>
    <col min="13" max="13" width="22.7109375" style="91" customWidth="1"/>
    <col min="14" max="16384" width="10.42578125" style="91"/>
  </cols>
  <sheetData>
    <row r="1" spans="1:13" ht="16.5" x14ac:dyDescent="0.3">
      <c r="A1" s="168" t="s">
        <v>183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6.5" x14ac:dyDescent="0.3">
      <c r="A2" s="168" t="s">
        <v>81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8" x14ac:dyDescent="0.25">
      <c r="A3" s="167" t="s">
        <v>71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5.75" x14ac:dyDescent="0.3">
      <c r="A4" s="92"/>
      <c r="B4" s="92"/>
      <c r="C4" s="93"/>
      <c r="D4" s="94"/>
    </row>
    <row r="5" spans="1:13" ht="30" customHeight="1" x14ac:dyDescent="0.3">
      <c r="A5" s="50"/>
      <c r="B5" s="70"/>
      <c r="C5" s="169" t="s">
        <v>109</v>
      </c>
      <c r="D5" s="169"/>
      <c r="E5" s="169"/>
      <c r="F5" s="69"/>
      <c r="G5" s="169" t="s">
        <v>105</v>
      </c>
      <c r="H5" s="169"/>
      <c r="I5" s="169"/>
      <c r="J5" s="70"/>
      <c r="K5" s="78" t="s">
        <v>200</v>
      </c>
      <c r="L5" s="83"/>
      <c r="M5" s="78" t="s">
        <v>201</v>
      </c>
    </row>
    <row r="6" spans="1:13" ht="15.75" x14ac:dyDescent="0.3">
      <c r="A6" s="51" t="s">
        <v>182</v>
      </c>
      <c r="B6" s="84"/>
      <c r="C6" s="110" t="s">
        <v>107</v>
      </c>
      <c r="D6" s="111"/>
      <c r="E6" s="108" t="s">
        <v>106</v>
      </c>
      <c r="F6" s="112"/>
      <c r="G6" s="110" t="s">
        <v>107</v>
      </c>
      <c r="H6" s="113"/>
      <c r="I6" s="108" t="s">
        <v>106</v>
      </c>
      <c r="J6" s="114"/>
      <c r="K6" s="71" t="s">
        <v>139</v>
      </c>
      <c r="L6" s="72"/>
      <c r="M6" s="71" t="s">
        <v>139</v>
      </c>
    </row>
    <row r="7" spans="1:13" x14ac:dyDescent="0.25">
      <c r="A7" s="109" t="s">
        <v>181</v>
      </c>
      <c r="B7" s="86"/>
      <c r="C7" s="115">
        <v>55</v>
      </c>
      <c r="D7" s="116"/>
      <c r="E7" s="117">
        <v>1622157</v>
      </c>
      <c r="F7" s="118"/>
      <c r="G7" s="116">
        <v>42</v>
      </c>
      <c r="H7" s="116"/>
      <c r="I7" s="119">
        <v>1127732</v>
      </c>
      <c r="J7" s="118"/>
      <c r="K7" s="76">
        <v>0.76363636363636367</v>
      </c>
      <c r="L7" s="77"/>
      <c r="M7" s="76">
        <v>0.69520521133281177</v>
      </c>
    </row>
    <row r="8" spans="1:13" x14ac:dyDescent="0.25">
      <c r="A8" s="109" t="s">
        <v>180</v>
      </c>
      <c r="B8" s="86"/>
      <c r="C8" s="115">
        <v>237</v>
      </c>
      <c r="D8" s="116"/>
      <c r="E8" s="117">
        <v>7182921</v>
      </c>
      <c r="F8" s="118"/>
      <c r="G8" s="116">
        <v>195</v>
      </c>
      <c r="H8" s="116"/>
      <c r="I8" s="119">
        <v>5415582</v>
      </c>
      <c r="J8" s="118"/>
      <c r="K8" s="76">
        <v>0.82278481012658233</v>
      </c>
      <c r="L8" s="77"/>
      <c r="M8" s="76">
        <v>0.75395260507528905</v>
      </c>
    </row>
    <row r="9" spans="1:13" ht="7.5" customHeight="1" x14ac:dyDescent="0.25">
      <c r="A9" s="85"/>
      <c r="B9" s="86"/>
      <c r="C9" s="116"/>
      <c r="D9" s="116"/>
      <c r="E9" s="119"/>
      <c r="F9" s="118"/>
      <c r="G9" s="116"/>
      <c r="H9" s="116"/>
      <c r="I9" s="119"/>
      <c r="J9" s="118"/>
      <c r="K9" s="77"/>
      <c r="L9" s="77"/>
      <c r="M9" s="77"/>
    </row>
    <row r="10" spans="1:13" ht="15.75" x14ac:dyDescent="0.25">
      <c r="A10" s="62" t="s">
        <v>83</v>
      </c>
      <c r="B10" s="88"/>
      <c r="C10" s="120">
        <v>292</v>
      </c>
      <c r="D10" s="121"/>
      <c r="E10" s="122">
        <v>8805078</v>
      </c>
      <c r="F10" s="121"/>
      <c r="G10" s="120">
        <v>237</v>
      </c>
      <c r="H10" s="121"/>
      <c r="I10" s="122">
        <v>6543314</v>
      </c>
      <c r="J10" s="121"/>
      <c r="K10" s="68">
        <v>0.81164383561643838</v>
      </c>
      <c r="L10" s="90"/>
      <c r="M10" s="68">
        <v>0.74312958953912733</v>
      </c>
    </row>
    <row r="12" spans="1:13" ht="15.75" x14ac:dyDescent="0.3">
      <c r="A12" s="105" t="s">
        <v>196</v>
      </c>
    </row>
  </sheetData>
  <mergeCells count="5">
    <mergeCell ref="C5:E5"/>
    <mergeCell ref="G5:I5"/>
    <mergeCell ref="A3:M3"/>
    <mergeCell ref="A2:M2"/>
    <mergeCell ref="A1:M1"/>
  </mergeCells>
  <pageMargins left="0.7" right="0.7" top="0.75" bottom="0.75" header="0.3" footer="0.3"/>
  <pageSetup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sqref="A1:M1"/>
    </sheetView>
  </sheetViews>
  <sheetFormatPr defaultColWidth="12.85546875" defaultRowHeight="15" x14ac:dyDescent="0.25"/>
  <cols>
    <col min="1" max="1" width="28.42578125" style="91" customWidth="1"/>
    <col min="2" max="2" width="0.7109375" style="91" customWidth="1"/>
    <col min="3" max="3" width="6.5703125" style="101" customWidth="1"/>
    <col min="4" max="4" width="0.7109375" style="102" customWidth="1"/>
    <col min="5" max="5" width="16.7109375" style="91" customWidth="1"/>
    <col min="6" max="6" width="0.7109375" style="91" customWidth="1"/>
    <col min="7" max="7" width="6.5703125" style="91" customWidth="1"/>
    <col min="8" max="8" width="0.7109375" style="91" customWidth="1"/>
    <col min="9" max="9" width="16.7109375" style="91" customWidth="1"/>
    <col min="10" max="10" width="0.7109375" style="91" customWidth="1"/>
    <col min="11" max="11" width="24.28515625" style="91" customWidth="1"/>
    <col min="12" max="12" width="0.7109375" style="91" customWidth="1"/>
    <col min="13" max="13" width="24.28515625" style="91" customWidth="1"/>
    <col min="14" max="16384" width="12.85546875" style="91"/>
  </cols>
  <sheetData>
    <row r="1" spans="1:13" ht="16.5" x14ac:dyDescent="0.3">
      <c r="A1" s="168" t="s">
        <v>188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6.5" x14ac:dyDescent="0.3">
      <c r="A2" s="168" t="s">
        <v>81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8" x14ac:dyDescent="0.25">
      <c r="A3" s="167" t="s">
        <v>69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2" customHeight="1" x14ac:dyDescent="0.3">
      <c r="A4" s="92"/>
      <c r="B4" s="92"/>
      <c r="C4" s="93"/>
      <c r="D4" s="94"/>
    </row>
    <row r="5" spans="1:13" ht="30" customHeight="1" x14ac:dyDescent="0.3">
      <c r="A5" s="50"/>
      <c r="B5" s="70"/>
      <c r="C5" s="169" t="s">
        <v>109</v>
      </c>
      <c r="D5" s="169"/>
      <c r="E5" s="169"/>
      <c r="F5" s="69"/>
      <c r="G5" s="169" t="s">
        <v>105</v>
      </c>
      <c r="H5" s="169"/>
      <c r="I5" s="169"/>
      <c r="J5" s="70"/>
      <c r="K5" s="78" t="s">
        <v>200</v>
      </c>
      <c r="L5" s="83"/>
      <c r="M5" s="78" t="s">
        <v>201</v>
      </c>
    </row>
    <row r="6" spans="1:13" ht="15.75" x14ac:dyDescent="0.3">
      <c r="A6" s="51" t="s">
        <v>187</v>
      </c>
      <c r="B6" s="84"/>
      <c r="C6" s="110" t="s">
        <v>107</v>
      </c>
      <c r="D6" s="111"/>
      <c r="E6" s="108" t="s">
        <v>106</v>
      </c>
      <c r="F6" s="112"/>
      <c r="G6" s="110" t="s">
        <v>107</v>
      </c>
      <c r="H6" s="113"/>
      <c r="I6" s="108" t="s">
        <v>106</v>
      </c>
      <c r="J6" s="114"/>
      <c r="K6" s="71" t="s">
        <v>139</v>
      </c>
      <c r="L6" s="72"/>
      <c r="M6" s="71" t="s">
        <v>139</v>
      </c>
    </row>
    <row r="7" spans="1:13" x14ac:dyDescent="0.25">
      <c r="A7" s="85" t="s">
        <v>186</v>
      </c>
      <c r="B7" s="86"/>
      <c r="C7" s="115">
        <v>120</v>
      </c>
      <c r="D7" s="116"/>
      <c r="E7" s="117">
        <v>3734937</v>
      </c>
      <c r="F7" s="118"/>
      <c r="G7" s="116">
        <v>98</v>
      </c>
      <c r="H7" s="116"/>
      <c r="I7" s="119">
        <v>2765058</v>
      </c>
      <c r="J7" s="74"/>
      <c r="K7" s="76">
        <v>0.81666666666666665</v>
      </c>
      <c r="L7" s="77"/>
      <c r="M7" s="76">
        <v>0.74032252752857675</v>
      </c>
    </row>
    <row r="8" spans="1:13" x14ac:dyDescent="0.25">
      <c r="A8" s="85" t="s">
        <v>185</v>
      </c>
      <c r="B8" s="86"/>
      <c r="C8" s="115">
        <v>151</v>
      </c>
      <c r="D8" s="116"/>
      <c r="E8" s="117">
        <v>4395941</v>
      </c>
      <c r="F8" s="118"/>
      <c r="G8" s="116">
        <v>123</v>
      </c>
      <c r="H8" s="116"/>
      <c r="I8" s="119">
        <v>3314536</v>
      </c>
      <c r="J8" s="74"/>
      <c r="K8" s="76">
        <v>0.81456953642384111</v>
      </c>
      <c r="L8" s="77"/>
      <c r="M8" s="76">
        <v>0.75399920062621406</v>
      </c>
    </row>
    <row r="9" spans="1:13" x14ac:dyDescent="0.25">
      <c r="A9" s="85" t="s">
        <v>184</v>
      </c>
      <c r="B9" s="86"/>
      <c r="C9" s="115">
        <v>21</v>
      </c>
      <c r="D9" s="116"/>
      <c r="E9" s="117">
        <v>674200</v>
      </c>
      <c r="F9" s="118"/>
      <c r="G9" s="116">
        <v>16</v>
      </c>
      <c r="H9" s="116"/>
      <c r="I9" s="119">
        <v>463720</v>
      </c>
      <c r="J9" s="74"/>
      <c r="K9" s="76">
        <v>0.76190476190476186</v>
      </c>
      <c r="L9" s="77"/>
      <c r="M9" s="76">
        <v>0.6878077721744289</v>
      </c>
    </row>
    <row r="10" spans="1:13" x14ac:dyDescent="0.25">
      <c r="A10" s="85"/>
      <c r="B10" s="86"/>
      <c r="C10" s="73"/>
      <c r="D10" s="73"/>
      <c r="E10" s="75"/>
      <c r="F10" s="74"/>
      <c r="G10" s="73"/>
      <c r="H10" s="73"/>
      <c r="I10" s="75"/>
      <c r="J10" s="74"/>
      <c r="K10" s="77"/>
      <c r="L10" s="77"/>
      <c r="M10" s="77"/>
    </row>
    <row r="11" spans="1:13" ht="15.75" x14ac:dyDescent="0.25">
      <c r="A11" s="62" t="s">
        <v>83</v>
      </c>
      <c r="B11" s="88"/>
      <c r="C11" s="120">
        <v>292</v>
      </c>
      <c r="D11" s="121"/>
      <c r="E11" s="122">
        <v>8805078</v>
      </c>
      <c r="F11" s="121"/>
      <c r="G11" s="120">
        <v>237</v>
      </c>
      <c r="H11" s="121"/>
      <c r="I11" s="122">
        <v>6543314</v>
      </c>
      <c r="J11" s="89"/>
      <c r="K11" s="68">
        <v>0.81164383561643838</v>
      </c>
      <c r="L11" s="90"/>
      <c r="M11" s="68">
        <v>0.74312958953912733</v>
      </c>
    </row>
    <row r="13" spans="1:13" ht="15.75" x14ac:dyDescent="0.3">
      <c r="A13" s="105" t="s">
        <v>196</v>
      </c>
    </row>
  </sheetData>
  <mergeCells count="5">
    <mergeCell ref="A1:M1"/>
    <mergeCell ref="G5:I5"/>
    <mergeCell ref="C5:E5"/>
    <mergeCell ref="A3:M3"/>
    <mergeCell ref="A2:M2"/>
  </mergeCell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sqref="A1:M1"/>
    </sheetView>
  </sheetViews>
  <sheetFormatPr defaultColWidth="10.140625" defaultRowHeight="15" x14ac:dyDescent="0.25"/>
  <cols>
    <col min="1" max="1" width="70.28515625" style="91" bestFit="1" customWidth="1"/>
    <col min="2" max="2" width="0.85546875" style="91" customWidth="1"/>
    <col min="3" max="3" width="6.5703125" style="101" customWidth="1"/>
    <col min="4" max="4" width="0.7109375" style="102" customWidth="1"/>
    <col min="5" max="5" width="18.42578125" style="91" customWidth="1"/>
    <col min="6" max="6" width="0.7109375" style="91" customWidth="1"/>
    <col min="7" max="7" width="6.5703125" style="91" customWidth="1"/>
    <col min="8" max="8" width="0.7109375" style="91" customWidth="1"/>
    <col min="9" max="9" width="18.42578125" style="91" customWidth="1"/>
    <col min="10" max="10" width="0.7109375" style="91" customWidth="1"/>
    <col min="11" max="11" width="22.28515625" style="91" customWidth="1"/>
    <col min="12" max="12" width="0.85546875" style="91" customWidth="1"/>
    <col min="13" max="13" width="22.28515625" style="91" customWidth="1"/>
    <col min="14" max="16384" width="10.140625" style="91"/>
  </cols>
  <sheetData>
    <row r="1" spans="1:13" ht="16.5" x14ac:dyDescent="0.3">
      <c r="A1" s="168" t="s">
        <v>191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6.5" x14ac:dyDescent="0.3">
      <c r="A2" s="168" t="s">
        <v>81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8" x14ac:dyDescent="0.25">
      <c r="A3" s="167" t="s">
        <v>67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8.25" customHeight="1" x14ac:dyDescent="0.3">
      <c r="A4" s="92"/>
      <c r="B4" s="92"/>
      <c r="C4" s="93"/>
      <c r="D4" s="94"/>
    </row>
    <row r="5" spans="1:13" ht="30" customHeight="1" x14ac:dyDescent="0.3">
      <c r="A5" s="50"/>
      <c r="B5" s="70"/>
      <c r="C5" s="169" t="s">
        <v>109</v>
      </c>
      <c r="D5" s="169"/>
      <c r="E5" s="169"/>
      <c r="F5" s="69"/>
      <c r="G5" s="169" t="s">
        <v>105</v>
      </c>
      <c r="H5" s="169"/>
      <c r="I5" s="169"/>
      <c r="J5" s="70"/>
      <c r="K5" s="78" t="s">
        <v>200</v>
      </c>
      <c r="L5" s="83"/>
      <c r="M5" s="78" t="s">
        <v>201</v>
      </c>
    </row>
    <row r="6" spans="1:13" ht="15.75" x14ac:dyDescent="0.3">
      <c r="A6" s="51" t="s">
        <v>190</v>
      </c>
      <c r="B6" s="84"/>
      <c r="C6" s="110" t="s">
        <v>107</v>
      </c>
      <c r="D6" s="111"/>
      <c r="E6" s="108" t="s">
        <v>106</v>
      </c>
      <c r="F6" s="112"/>
      <c r="G6" s="110" t="s">
        <v>107</v>
      </c>
      <c r="H6" s="113"/>
      <c r="I6" s="108" t="s">
        <v>106</v>
      </c>
      <c r="J6" s="114"/>
      <c r="K6" s="71" t="s">
        <v>139</v>
      </c>
      <c r="L6" s="72"/>
      <c r="M6" s="71" t="s">
        <v>139</v>
      </c>
    </row>
    <row r="7" spans="1:13" x14ac:dyDescent="0.25">
      <c r="A7" s="85" t="s">
        <v>60</v>
      </c>
      <c r="B7" s="86"/>
      <c r="C7" s="115">
        <v>21</v>
      </c>
      <c r="D7" s="116"/>
      <c r="E7" s="117">
        <v>754028</v>
      </c>
      <c r="F7" s="118"/>
      <c r="G7" s="116">
        <v>18</v>
      </c>
      <c r="H7" s="116"/>
      <c r="I7" s="131">
        <v>549319</v>
      </c>
      <c r="J7" s="74"/>
      <c r="K7" s="76">
        <v>0.8571428571428571</v>
      </c>
      <c r="L7" s="77"/>
      <c r="M7" s="76">
        <v>0.72851273427511976</v>
      </c>
    </row>
    <row r="8" spans="1:13" x14ac:dyDescent="0.25">
      <c r="A8" s="85" t="s">
        <v>61</v>
      </c>
      <c r="B8" s="86"/>
      <c r="C8" s="115">
        <v>30</v>
      </c>
      <c r="D8" s="116"/>
      <c r="E8" s="117">
        <v>1180616</v>
      </c>
      <c r="F8" s="118"/>
      <c r="G8" s="116">
        <v>23</v>
      </c>
      <c r="H8" s="116"/>
      <c r="I8" s="131">
        <v>810612</v>
      </c>
      <c r="J8" s="74"/>
      <c r="K8" s="76">
        <v>0.76666666666666672</v>
      </c>
      <c r="L8" s="77"/>
      <c r="M8" s="76">
        <v>0.68660089309309713</v>
      </c>
    </row>
    <row r="9" spans="1:13" x14ac:dyDescent="0.25">
      <c r="A9" s="85" t="s">
        <v>62</v>
      </c>
      <c r="B9" s="86"/>
      <c r="C9" s="115">
        <v>43</v>
      </c>
      <c r="D9" s="116"/>
      <c r="E9" s="117">
        <v>1199865</v>
      </c>
      <c r="F9" s="118"/>
      <c r="G9" s="116">
        <v>31</v>
      </c>
      <c r="H9" s="116"/>
      <c r="I9" s="131">
        <v>820987</v>
      </c>
      <c r="J9" s="74"/>
      <c r="K9" s="76">
        <v>0.72093023255813948</v>
      </c>
      <c r="L9" s="77"/>
      <c r="M9" s="76">
        <v>0.68423280952440479</v>
      </c>
    </row>
    <row r="10" spans="1:13" x14ac:dyDescent="0.25">
      <c r="A10" s="85" t="s">
        <v>63</v>
      </c>
      <c r="B10" s="86"/>
      <c r="C10" s="115">
        <v>56</v>
      </c>
      <c r="D10" s="116"/>
      <c r="E10" s="117">
        <v>1790885</v>
      </c>
      <c r="F10" s="118"/>
      <c r="G10" s="116">
        <v>45</v>
      </c>
      <c r="H10" s="116"/>
      <c r="I10" s="131">
        <v>1205103</v>
      </c>
      <c r="J10" s="74"/>
      <c r="K10" s="76">
        <v>0.8035714285714286</v>
      </c>
      <c r="L10" s="77"/>
      <c r="M10" s="76">
        <v>0.67290920410858324</v>
      </c>
    </row>
    <row r="11" spans="1:13" x14ac:dyDescent="0.25">
      <c r="A11" s="85" t="s">
        <v>189</v>
      </c>
      <c r="B11" s="86"/>
      <c r="C11" s="115">
        <v>135</v>
      </c>
      <c r="D11" s="116"/>
      <c r="E11" s="117">
        <v>3701039</v>
      </c>
      <c r="F11" s="118"/>
      <c r="G11" s="116">
        <v>115</v>
      </c>
      <c r="H11" s="116"/>
      <c r="I11" s="131">
        <v>3040845</v>
      </c>
      <c r="J11" s="74"/>
      <c r="K11" s="76">
        <v>0.85185185185185186</v>
      </c>
      <c r="L11" s="77"/>
      <c r="M11" s="76">
        <v>0.82161928042368648</v>
      </c>
    </row>
    <row r="12" spans="1:13" x14ac:dyDescent="0.25">
      <c r="A12" s="85" t="s">
        <v>64</v>
      </c>
      <c r="B12" s="86"/>
      <c r="C12" s="115">
        <v>7</v>
      </c>
      <c r="D12" s="116"/>
      <c r="E12" s="117">
        <v>178645</v>
      </c>
      <c r="F12" s="118"/>
      <c r="G12" s="116">
        <v>5</v>
      </c>
      <c r="H12" s="116"/>
      <c r="I12" s="131">
        <v>116448</v>
      </c>
      <c r="J12" s="74"/>
      <c r="K12" s="76">
        <v>0.7142857142857143</v>
      </c>
      <c r="L12" s="77"/>
      <c r="M12" s="76">
        <v>0.65184024182037004</v>
      </c>
    </row>
    <row r="13" spans="1:13" ht="6.75" customHeight="1" x14ac:dyDescent="0.25">
      <c r="A13" s="85"/>
      <c r="B13" s="86"/>
      <c r="C13" s="116"/>
      <c r="D13" s="116"/>
      <c r="E13" s="119"/>
      <c r="F13" s="118"/>
      <c r="G13" s="116"/>
      <c r="H13" s="116"/>
      <c r="I13" s="119"/>
      <c r="J13" s="74"/>
      <c r="K13" s="77"/>
      <c r="L13" s="77"/>
      <c r="M13" s="77"/>
    </row>
    <row r="14" spans="1:13" ht="15.75" x14ac:dyDescent="0.25">
      <c r="A14" s="62" t="s">
        <v>83</v>
      </c>
      <c r="B14" s="88"/>
      <c r="C14" s="120">
        <v>292</v>
      </c>
      <c r="D14" s="121"/>
      <c r="E14" s="122">
        <v>8805078</v>
      </c>
      <c r="F14" s="121"/>
      <c r="G14" s="120">
        <v>237</v>
      </c>
      <c r="H14" s="121"/>
      <c r="I14" s="122">
        <v>6543314</v>
      </c>
      <c r="J14" s="89"/>
      <c r="K14" s="68">
        <v>0.81164383561643838</v>
      </c>
      <c r="L14" s="90"/>
      <c r="M14" s="68">
        <v>0.74312958953912733</v>
      </c>
    </row>
    <row r="16" spans="1:13" ht="15.75" x14ac:dyDescent="0.3">
      <c r="A16" s="105" t="s">
        <v>196</v>
      </c>
    </row>
    <row r="18" spans="5:5" x14ac:dyDescent="0.25">
      <c r="E18" s="107"/>
    </row>
  </sheetData>
  <mergeCells count="5">
    <mergeCell ref="A1:M1"/>
    <mergeCell ref="C5:E5"/>
    <mergeCell ref="G5:I5"/>
    <mergeCell ref="A3:M3"/>
    <mergeCell ref="A2:M2"/>
  </mergeCells>
  <pageMargins left="0.7" right="0.7" top="0.75" bottom="0.75" header="0.3" footer="0.3"/>
  <pageSetup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activeCell="E24" sqref="E24"/>
    </sheetView>
  </sheetViews>
  <sheetFormatPr defaultColWidth="13.28515625" defaultRowHeight="15" x14ac:dyDescent="0.25"/>
  <cols>
    <col min="1" max="1" width="42.5703125" style="91" bestFit="1" customWidth="1"/>
    <col min="2" max="2" width="1.140625" style="91" customWidth="1"/>
    <col min="3" max="3" width="6.42578125" style="101" customWidth="1"/>
    <col min="4" max="4" width="1.140625" style="102" customWidth="1"/>
    <col min="5" max="5" width="20.5703125" style="91" customWidth="1"/>
    <col min="6" max="6" width="1.140625" style="91" customWidth="1"/>
    <col min="7" max="7" width="6.42578125" style="91" customWidth="1"/>
    <col min="8" max="8" width="1.140625" style="91" customWidth="1"/>
    <col min="9" max="9" width="20.5703125" style="91" customWidth="1"/>
    <col min="10" max="10" width="1.140625" style="91" customWidth="1"/>
    <col min="11" max="11" width="21.7109375" style="91" customWidth="1"/>
    <col min="12" max="12" width="1.140625" style="91" customWidth="1"/>
    <col min="13" max="13" width="21.7109375" style="91" customWidth="1"/>
    <col min="14" max="16384" width="13.28515625" style="91"/>
  </cols>
  <sheetData>
    <row r="1" spans="1:13" ht="16.5" x14ac:dyDescent="0.3">
      <c r="A1" s="168" t="s">
        <v>195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6.5" x14ac:dyDescent="0.3">
      <c r="A2" s="168" t="s">
        <v>81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8" x14ac:dyDescent="0.25">
      <c r="A3" s="167" t="s">
        <v>65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6.5" customHeight="1" x14ac:dyDescent="0.3">
      <c r="A4" s="92"/>
      <c r="B4" s="92"/>
      <c r="C4" s="93"/>
      <c r="D4" s="94"/>
    </row>
    <row r="5" spans="1:13" ht="30" customHeight="1" x14ac:dyDescent="0.3">
      <c r="A5" s="50"/>
      <c r="B5" s="70"/>
      <c r="C5" s="169" t="s">
        <v>109</v>
      </c>
      <c r="D5" s="169"/>
      <c r="E5" s="169"/>
      <c r="F5" s="69"/>
      <c r="G5" s="169" t="s">
        <v>105</v>
      </c>
      <c r="H5" s="169"/>
      <c r="I5" s="169"/>
      <c r="J5" s="70"/>
      <c r="K5" s="78" t="s">
        <v>200</v>
      </c>
      <c r="L5" s="83"/>
      <c r="M5" s="78" t="s">
        <v>201</v>
      </c>
    </row>
    <row r="6" spans="1:13" ht="15.75" x14ac:dyDescent="0.3">
      <c r="A6" s="51" t="s">
        <v>194</v>
      </c>
      <c r="B6" s="84"/>
      <c r="C6" s="110" t="s">
        <v>107</v>
      </c>
      <c r="D6" s="111"/>
      <c r="E6" s="108" t="s">
        <v>106</v>
      </c>
      <c r="F6" s="112"/>
      <c r="G6" s="110" t="s">
        <v>107</v>
      </c>
      <c r="H6" s="113"/>
      <c r="I6" s="108" t="s">
        <v>106</v>
      </c>
      <c r="J6" s="114"/>
      <c r="K6" s="71" t="s">
        <v>139</v>
      </c>
      <c r="L6" s="72"/>
      <c r="M6" s="71" t="s">
        <v>139</v>
      </c>
    </row>
    <row r="7" spans="1:13" s="141" customFormat="1" ht="21.75" customHeight="1" x14ac:dyDescent="0.25">
      <c r="A7" s="132" t="s">
        <v>193</v>
      </c>
      <c r="B7" s="133"/>
      <c r="C7" s="134">
        <v>237</v>
      </c>
      <c r="D7" s="135"/>
      <c r="E7" s="136">
        <v>7215132</v>
      </c>
      <c r="F7" s="137"/>
      <c r="G7" s="135">
        <v>191</v>
      </c>
      <c r="H7" s="135"/>
      <c r="I7" s="138">
        <v>5251002</v>
      </c>
      <c r="J7" s="137"/>
      <c r="K7" s="139">
        <v>0.80590717299578063</v>
      </c>
      <c r="L7" s="140"/>
      <c r="M7" s="139">
        <v>0.72777629016350631</v>
      </c>
    </row>
    <row r="8" spans="1:13" s="141" customFormat="1" ht="21.75" customHeight="1" x14ac:dyDescent="0.25">
      <c r="A8" s="132" t="s">
        <v>192</v>
      </c>
      <c r="B8" s="133"/>
      <c r="C8" s="134">
        <v>55</v>
      </c>
      <c r="D8" s="135"/>
      <c r="E8" s="136">
        <v>1589946</v>
      </c>
      <c r="F8" s="137"/>
      <c r="G8" s="135">
        <v>46</v>
      </c>
      <c r="H8" s="135"/>
      <c r="I8" s="138">
        <v>1292312</v>
      </c>
      <c r="J8" s="137"/>
      <c r="K8" s="139">
        <v>0.83636363636363631</v>
      </c>
      <c r="L8" s="140"/>
      <c r="M8" s="139">
        <v>0.81280244737871599</v>
      </c>
    </row>
    <row r="9" spans="1:13" ht="3" customHeight="1" x14ac:dyDescent="0.25">
      <c r="A9" s="85"/>
      <c r="B9" s="86"/>
      <c r="C9" s="116"/>
      <c r="D9" s="116"/>
      <c r="E9" s="119"/>
      <c r="F9" s="74"/>
      <c r="G9" s="116"/>
      <c r="H9" s="116"/>
      <c r="I9" s="119"/>
      <c r="J9" s="74"/>
      <c r="K9" s="77"/>
      <c r="L9" s="77"/>
      <c r="M9" s="77"/>
    </row>
    <row r="10" spans="1:13" ht="15.75" x14ac:dyDescent="0.25">
      <c r="A10" s="62" t="s">
        <v>83</v>
      </c>
      <c r="B10" s="88"/>
      <c r="C10" s="120">
        <v>292</v>
      </c>
      <c r="D10" s="121"/>
      <c r="E10" s="122">
        <v>8805078</v>
      </c>
      <c r="F10" s="89"/>
      <c r="G10" s="120">
        <v>237</v>
      </c>
      <c r="H10" s="121"/>
      <c r="I10" s="122">
        <v>6543314</v>
      </c>
      <c r="J10" s="89"/>
      <c r="K10" s="68">
        <v>0.81164383561643838</v>
      </c>
      <c r="L10" s="90"/>
      <c r="M10" s="68">
        <v>0.74312958953912733</v>
      </c>
    </row>
    <row r="11" spans="1:13" ht="11.25" customHeight="1" x14ac:dyDescent="0.25"/>
    <row r="12" spans="1:13" ht="15.75" x14ac:dyDescent="0.3">
      <c r="A12" s="105" t="s">
        <v>196</v>
      </c>
    </row>
  </sheetData>
  <mergeCells count="5">
    <mergeCell ref="A3:M3"/>
    <mergeCell ref="A2:M2"/>
    <mergeCell ref="A1:M1"/>
    <mergeCell ref="G5:I5"/>
    <mergeCell ref="C5:E5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 - Matières</vt:lpstr>
      <vt:lpstr>- 1 -</vt:lpstr>
      <vt:lpstr>- 2  -</vt:lpstr>
      <vt:lpstr>- 3 -</vt:lpstr>
      <vt:lpstr>- 4 -</vt:lpstr>
      <vt:lpstr>- 5 -</vt:lpstr>
      <vt:lpstr>- 6 -</vt:lpstr>
      <vt:lpstr>- 7 -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2014-09-03T15:32:48Z</cp:lastPrinted>
  <dcterms:created xsi:type="dcterms:W3CDTF">2014-03-21T19:19:44Z</dcterms:created>
  <dcterms:modified xsi:type="dcterms:W3CDTF">2014-09-30T19:19:58Z</dcterms:modified>
</cp:coreProperties>
</file>