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165" windowWidth="12630" windowHeight="12105"/>
  </bookViews>
  <sheets>
    <sheet name="Contents_Matières" sheetId="1" r:id="rId1"/>
    <sheet name="- 1 -" sheetId="22" r:id="rId2"/>
    <sheet name="- 2 -" sheetId="3" r:id="rId3"/>
    <sheet name="- 3 -" sheetId="4" r:id="rId4"/>
    <sheet name="- 4 -" sheetId="5" r:id="rId5"/>
    <sheet name="- 5 -" sheetId="6" r:id="rId6"/>
    <sheet name="- 6 -" sheetId="7" r:id="rId7"/>
    <sheet name="- 7 -" sheetId="8" r:id="rId8"/>
    <sheet name="- 8 -" sheetId="9" r:id="rId9"/>
    <sheet name="- 9 -" sheetId="12" r:id="rId10"/>
  </sheets>
  <definedNames>
    <definedName name="_xlnm.Print_Titles" localSheetId="2">'- 2 -'!$1:$8</definedName>
    <definedName name="_xlnm.Print_Titles" localSheetId="4">'- 4 -'!$1:$7</definedName>
    <definedName name="_xlnm.Print_Titles" localSheetId="6">'- 6 -'!$1:$7</definedName>
    <definedName name="_xlnm.Print_Titles" localSheetId="7">'- 7 -'!$1:$8</definedName>
    <definedName name="_xlnm.Print_Titles" localSheetId="8">'- 8 -'!$1:$8</definedName>
  </definedNames>
  <calcPr calcId="145621"/>
</workbook>
</file>

<file path=xl/calcChain.xml><?xml version="1.0" encoding="utf-8"?>
<calcChain xmlns="http://schemas.openxmlformats.org/spreadsheetml/2006/main">
  <c r="K11" i="6" l="1"/>
  <c r="L11" i="6"/>
  <c r="K36" i="5"/>
  <c r="L36" i="5"/>
  <c r="I38" i="5"/>
  <c r="H38" i="5"/>
  <c r="G38" i="5"/>
  <c r="E38" i="5"/>
  <c r="D38" i="5"/>
  <c r="C38" i="5"/>
  <c r="E21" i="9" l="1"/>
  <c r="E22" i="9"/>
  <c r="E20" i="9"/>
  <c r="F32" i="9"/>
  <c r="F31" i="9"/>
  <c r="F30" i="9"/>
  <c r="E31" i="9"/>
  <c r="E30" i="9"/>
  <c r="E41" i="9"/>
  <c r="E42" i="9"/>
  <c r="E40" i="9"/>
  <c r="E57" i="9"/>
  <c r="E56" i="9"/>
  <c r="E55" i="9"/>
  <c r="E61" i="9"/>
  <c r="E62" i="9"/>
  <c r="E60" i="9"/>
  <c r="E76" i="9"/>
  <c r="E77" i="9"/>
  <c r="E75" i="9"/>
  <c r="E81" i="9"/>
  <c r="E82" i="9"/>
  <c r="E80" i="9"/>
  <c r="E96" i="9"/>
  <c r="E97" i="9"/>
  <c r="E95" i="9"/>
  <c r="E112" i="9"/>
  <c r="E111" i="9"/>
  <c r="E110" i="9"/>
  <c r="E116" i="9"/>
  <c r="E117" i="9"/>
  <c r="E115" i="9"/>
  <c r="J116" i="9"/>
  <c r="J117" i="9"/>
  <c r="J115" i="9"/>
  <c r="J111" i="9"/>
  <c r="J112" i="9"/>
  <c r="J110" i="9"/>
  <c r="J96" i="9"/>
  <c r="J97" i="9"/>
  <c r="J95" i="9"/>
  <c r="J81" i="9"/>
  <c r="J82" i="9"/>
  <c r="J80" i="9"/>
  <c r="J76" i="9"/>
  <c r="J77" i="9"/>
  <c r="J75" i="9"/>
  <c r="J62" i="9"/>
  <c r="J61" i="9"/>
  <c r="J60" i="9"/>
  <c r="J56" i="9"/>
  <c r="J57" i="9"/>
  <c r="J55" i="9"/>
  <c r="J41" i="9"/>
  <c r="J42" i="9"/>
  <c r="J40" i="9"/>
  <c r="J31" i="9"/>
  <c r="J32" i="9"/>
  <c r="J30" i="9"/>
  <c r="J22" i="9"/>
  <c r="J21" i="9"/>
  <c r="J20" i="9"/>
  <c r="I32" i="9"/>
  <c r="L61" i="8"/>
  <c r="K61" i="8"/>
  <c r="L58" i="8"/>
  <c r="K58" i="8"/>
  <c r="L55" i="8"/>
  <c r="K55" i="8"/>
  <c r="L52" i="8"/>
  <c r="K52" i="8"/>
  <c r="L49" i="8"/>
  <c r="K49" i="8"/>
  <c r="L46" i="8"/>
  <c r="K46" i="8"/>
  <c r="L43" i="8"/>
  <c r="K43" i="8"/>
  <c r="L40" i="8"/>
  <c r="K40" i="8"/>
  <c r="L37" i="8"/>
  <c r="K37" i="8"/>
  <c r="L34" i="8"/>
  <c r="K34" i="8"/>
  <c r="L115" i="3"/>
  <c r="K111" i="3"/>
  <c r="L111" i="3"/>
  <c r="L36" i="3"/>
  <c r="L48" i="3"/>
  <c r="L42" i="3"/>
  <c r="O32" i="9" l="1"/>
  <c r="N32" i="9"/>
  <c r="O31" i="9"/>
  <c r="N31" i="9"/>
  <c r="O30" i="9"/>
  <c r="N30" i="9"/>
  <c r="L121" i="9"/>
  <c r="L120" i="9"/>
  <c r="I122" i="9"/>
  <c r="I121" i="9"/>
  <c r="I120" i="9"/>
  <c r="L122" i="9" l="1"/>
  <c r="G32" i="9"/>
  <c r="D32" i="9"/>
  <c r="D122" i="9"/>
  <c r="D121" i="9"/>
  <c r="D120" i="9"/>
  <c r="G121" i="9"/>
  <c r="G120" i="9"/>
  <c r="G122" i="9" s="1"/>
  <c r="L117" i="9" l="1"/>
  <c r="I117" i="9"/>
  <c r="G117" i="9"/>
  <c r="D117" i="9"/>
  <c r="O116" i="9"/>
  <c r="N116" i="9"/>
  <c r="O115" i="9"/>
  <c r="N115" i="9"/>
  <c r="I112" i="9"/>
  <c r="G112" i="9"/>
  <c r="D112" i="9"/>
  <c r="O111" i="9"/>
  <c r="N111" i="9"/>
  <c r="O110" i="9"/>
  <c r="N110" i="9"/>
  <c r="L97" i="9"/>
  <c r="I97" i="9"/>
  <c r="G97" i="9"/>
  <c r="D97" i="9"/>
  <c r="O96" i="9"/>
  <c r="N96" i="9"/>
  <c r="O95" i="9"/>
  <c r="N95" i="9"/>
  <c r="I82" i="9"/>
  <c r="G82" i="9"/>
  <c r="D82" i="9"/>
  <c r="O81" i="9"/>
  <c r="N81" i="9"/>
  <c r="O80" i="9"/>
  <c r="N80" i="9"/>
  <c r="I77" i="9"/>
  <c r="G77" i="9"/>
  <c r="D77" i="9"/>
  <c r="O76" i="9"/>
  <c r="N76" i="9"/>
  <c r="O75" i="9"/>
  <c r="N75" i="9"/>
  <c r="L62" i="9"/>
  <c r="I62" i="9"/>
  <c r="G62" i="9"/>
  <c r="D62" i="9"/>
  <c r="O61" i="9"/>
  <c r="N61" i="9"/>
  <c r="O60" i="9"/>
  <c r="N60" i="9"/>
  <c r="I57" i="9"/>
  <c r="G57" i="9"/>
  <c r="D57" i="9"/>
  <c r="O56" i="9"/>
  <c r="N56" i="9"/>
  <c r="O55" i="9"/>
  <c r="N55" i="9"/>
  <c r="I42" i="9"/>
  <c r="G42" i="9"/>
  <c r="D42" i="9"/>
  <c r="O41" i="9"/>
  <c r="N41" i="9"/>
  <c r="O40" i="9"/>
  <c r="N40" i="9"/>
  <c r="I22" i="9"/>
  <c r="G22" i="9"/>
  <c r="D22" i="9"/>
  <c r="O21" i="9"/>
  <c r="N21" i="9"/>
  <c r="O20" i="9"/>
  <c r="N20" i="9"/>
  <c r="O117" i="9" l="1"/>
  <c r="N117" i="9"/>
  <c r="N112" i="9"/>
  <c r="O112" i="9"/>
  <c r="O97" i="9"/>
  <c r="N82" i="9"/>
  <c r="N97" i="9"/>
  <c r="O82" i="9"/>
  <c r="N77" i="9"/>
  <c r="O77" i="9"/>
  <c r="N62" i="9"/>
  <c r="O62" i="9"/>
  <c r="N57" i="9"/>
  <c r="O57" i="9"/>
  <c r="N42" i="9"/>
  <c r="O42" i="9"/>
  <c r="O22" i="9"/>
  <c r="N22" i="9"/>
  <c r="L70" i="8"/>
  <c r="K70" i="8"/>
  <c r="L67" i="8"/>
  <c r="K67" i="8"/>
  <c r="L19" i="8"/>
  <c r="K19" i="8"/>
  <c r="L22" i="8"/>
  <c r="K22" i="8"/>
  <c r="L16" i="8"/>
  <c r="K16" i="8"/>
  <c r="L50" i="3" l="1"/>
  <c r="I107" i="3" l="1"/>
  <c r="H107" i="3" l="1"/>
  <c r="D107" i="3" l="1"/>
  <c r="E81" i="3"/>
  <c r="E107" i="3"/>
  <c r="K42" i="3"/>
  <c r="K36" i="3"/>
  <c r="K71" i="3"/>
  <c r="K115" i="3"/>
  <c r="G107" i="3"/>
  <c r="K106" i="3"/>
  <c r="C107" i="3"/>
  <c r="K116" i="9" l="1"/>
  <c r="K115" i="9"/>
  <c r="F115" i="9"/>
  <c r="F95" i="9" l="1"/>
  <c r="F110" i="9"/>
  <c r="K95" i="9"/>
  <c r="K110" i="9"/>
  <c r="K96" i="9"/>
  <c r="K111" i="9"/>
  <c r="F75" i="9"/>
  <c r="F80" i="9"/>
  <c r="K75" i="9"/>
  <c r="K80" i="9"/>
  <c r="K76" i="9"/>
  <c r="K81" i="9"/>
  <c r="F55" i="9"/>
  <c r="F60" i="9"/>
  <c r="K55" i="9"/>
  <c r="K60" i="9"/>
  <c r="K56" i="9"/>
  <c r="K61" i="9"/>
  <c r="F20" i="9"/>
  <c r="F40" i="9"/>
  <c r="K20" i="9"/>
  <c r="K40" i="9"/>
  <c r="K21" i="9"/>
  <c r="K41" i="9"/>
  <c r="F116" i="9"/>
  <c r="I87" i="9"/>
  <c r="G87" i="9"/>
  <c r="D87" i="9"/>
  <c r="O86" i="9"/>
  <c r="N86" i="9"/>
  <c r="K86" i="9"/>
  <c r="O85" i="9"/>
  <c r="N85" i="9"/>
  <c r="K85" i="9"/>
  <c r="F85" i="9"/>
  <c r="I92" i="9"/>
  <c r="G92" i="9"/>
  <c r="D92" i="9"/>
  <c r="O91" i="9"/>
  <c r="N91" i="9"/>
  <c r="K91" i="9"/>
  <c r="O90" i="9"/>
  <c r="N90" i="9"/>
  <c r="K90" i="9"/>
  <c r="F90" i="9"/>
  <c r="I102" i="9"/>
  <c r="G102" i="9"/>
  <c r="D102" i="9"/>
  <c r="O101" i="9"/>
  <c r="N101" i="9"/>
  <c r="K101" i="9"/>
  <c r="O100" i="9"/>
  <c r="N100" i="9"/>
  <c r="K100" i="9"/>
  <c r="F100" i="9"/>
  <c r="L12" i="7"/>
  <c r="K12" i="7"/>
  <c r="L11" i="7"/>
  <c r="K11" i="7"/>
  <c r="L10" i="7"/>
  <c r="K10" i="7"/>
  <c r="L9" i="7"/>
  <c r="K9" i="7"/>
  <c r="F96" i="9" l="1"/>
  <c r="F111" i="9"/>
  <c r="F76" i="9"/>
  <c r="F81" i="9"/>
  <c r="F56" i="9"/>
  <c r="F61" i="9"/>
  <c r="F21" i="9"/>
  <c r="F41" i="9"/>
  <c r="F101" i="9"/>
  <c r="F91" i="9"/>
  <c r="F86" i="9"/>
  <c r="E101" i="9"/>
  <c r="E102" i="9"/>
  <c r="E100" i="9"/>
  <c r="J102" i="9"/>
  <c r="J100" i="9"/>
  <c r="J101" i="9"/>
  <c r="E92" i="9"/>
  <c r="E90" i="9"/>
  <c r="E91" i="9"/>
  <c r="N92" i="9"/>
  <c r="J91" i="9"/>
  <c r="J92" i="9"/>
  <c r="J90" i="9"/>
  <c r="E86" i="9"/>
  <c r="E85" i="9"/>
  <c r="E87" i="9"/>
  <c r="J87" i="9"/>
  <c r="J85" i="9"/>
  <c r="J86" i="9"/>
  <c r="O102" i="9"/>
  <c r="N102" i="9"/>
  <c r="O92" i="9"/>
  <c r="O87" i="9"/>
  <c r="N87" i="9"/>
  <c r="L31" i="5"/>
  <c r="K31" i="5"/>
  <c r="I13" i="4"/>
  <c r="H13" i="4"/>
  <c r="G13" i="4"/>
  <c r="E13" i="4"/>
  <c r="D13" i="4"/>
  <c r="C13" i="4"/>
  <c r="L110" i="3"/>
  <c r="K110" i="3"/>
  <c r="L112" i="3"/>
  <c r="K112" i="3"/>
  <c r="L113" i="3"/>
  <c r="K113" i="3"/>
  <c r="L102" i="3"/>
  <c r="K102" i="3"/>
  <c r="L100" i="3"/>
  <c r="K100" i="3"/>
  <c r="L60" i="3"/>
  <c r="K60" i="3"/>
  <c r="L58" i="3"/>
  <c r="K58" i="3"/>
  <c r="C81" i="3"/>
  <c r="C10" i="4" s="1"/>
  <c r="D81" i="3"/>
  <c r="D10" i="4" s="1"/>
  <c r="E10" i="4"/>
  <c r="G81" i="3"/>
  <c r="G10" i="4" s="1"/>
  <c r="H81" i="3"/>
  <c r="H10" i="4" s="1"/>
  <c r="I81" i="3"/>
  <c r="I10" i="4" s="1"/>
  <c r="L74" i="3"/>
  <c r="K74" i="3"/>
  <c r="L73" i="3"/>
  <c r="K73" i="3"/>
  <c r="L72" i="3"/>
  <c r="K72" i="3"/>
  <c r="L67" i="3"/>
  <c r="K67" i="3"/>
  <c r="L47" i="3"/>
  <c r="K47" i="3"/>
  <c r="L44" i="3"/>
  <c r="K44" i="3"/>
  <c r="L49" i="3"/>
  <c r="K49" i="3"/>
  <c r="K50" i="3"/>
  <c r="L41" i="3"/>
  <c r="K41" i="3"/>
  <c r="I15" i="22"/>
  <c r="G15" i="22"/>
  <c r="H13" i="22" s="1"/>
  <c r="E15" i="22"/>
  <c r="C15" i="22"/>
  <c r="D15" i="22" s="1"/>
  <c r="L13" i="22"/>
  <c r="K13" i="22"/>
  <c r="L12" i="22"/>
  <c r="K12" i="22"/>
  <c r="L11" i="22"/>
  <c r="K11" i="22"/>
  <c r="L10" i="22"/>
  <c r="K10" i="22"/>
  <c r="L9" i="22"/>
  <c r="K9" i="22"/>
  <c r="L8" i="22"/>
  <c r="K8" i="22"/>
  <c r="I16" i="12"/>
  <c r="G16" i="12"/>
  <c r="H14" i="12" s="1"/>
  <c r="E16" i="12"/>
  <c r="C16" i="12"/>
  <c r="L13" i="12"/>
  <c r="K13" i="12"/>
  <c r="L12" i="12"/>
  <c r="K12" i="12"/>
  <c r="L11" i="12"/>
  <c r="K11" i="12"/>
  <c r="L10" i="12"/>
  <c r="K10" i="12"/>
  <c r="L9" i="12"/>
  <c r="K9" i="12"/>
  <c r="L8" i="12"/>
  <c r="K8" i="12"/>
  <c r="K106" i="9"/>
  <c r="F106" i="9"/>
  <c r="K45" i="9"/>
  <c r="F120" i="9"/>
  <c r="I107" i="9"/>
  <c r="G107" i="9"/>
  <c r="D107" i="9"/>
  <c r="O106" i="9"/>
  <c r="N106" i="9"/>
  <c r="O105" i="9"/>
  <c r="N105" i="9"/>
  <c r="L72" i="9"/>
  <c r="I72" i="9"/>
  <c r="J71" i="9" s="1"/>
  <c r="G72" i="9"/>
  <c r="D72" i="9"/>
  <c r="E72" i="9" s="1"/>
  <c r="O71" i="9"/>
  <c r="N71" i="9"/>
  <c r="O70" i="9"/>
  <c r="N70" i="9"/>
  <c r="L67" i="9"/>
  <c r="I67" i="9"/>
  <c r="G67" i="9"/>
  <c r="D67" i="9"/>
  <c r="O66" i="9"/>
  <c r="N66" i="9"/>
  <c r="O65" i="9"/>
  <c r="N65" i="9"/>
  <c r="I52" i="9"/>
  <c r="G52" i="9"/>
  <c r="D52" i="9"/>
  <c r="O51" i="9"/>
  <c r="N51" i="9"/>
  <c r="O50" i="9"/>
  <c r="N50" i="9"/>
  <c r="K50" i="9"/>
  <c r="L47" i="9"/>
  <c r="I47" i="9"/>
  <c r="J47" i="9" s="1"/>
  <c r="G47" i="9"/>
  <c r="D47" i="9"/>
  <c r="E47" i="9" s="1"/>
  <c r="O46" i="9"/>
  <c r="N46" i="9"/>
  <c r="O45" i="9"/>
  <c r="N45" i="9"/>
  <c r="I37" i="9"/>
  <c r="G37" i="9"/>
  <c r="D37" i="9"/>
  <c r="O36" i="9"/>
  <c r="N36" i="9"/>
  <c r="K36" i="9"/>
  <c r="J36" i="9"/>
  <c r="O35" i="9"/>
  <c r="N35" i="9"/>
  <c r="I27" i="9"/>
  <c r="J25" i="9" s="1"/>
  <c r="G27" i="9"/>
  <c r="D27" i="9"/>
  <c r="E27" i="9" s="1"/>
  <c r="O26" i="9"/>
  <c r="N26" i="9"/>
  <c r="K26" i="9"/>
  <c r="O25" i="9"/>
  <c r="N25" i="9"/>
  <c r="L17" i="9"/>
  <c r="I17" i="9"/>
  <c r="G17" i="9"/>
  <c r="D17" i="9"/>
  <c r="O16" i="9"/>
  <c r="N16" i="9"/>
  <c r="F16" i="9"/>
  <c r="O15" i="9"/>
  <c r="N15" i="9"/>
  <c r="J15" i="9"/>
  <c r="I12" i="9"/>
  <c r="G12" i="9"/>
  <c r="D12" i="9"/>
  <c r="O11" i="9"/>
  <c r="N11" i="9"/>
  <c r="K11" i="9"/>
  <c r="J11" i="9"/>
  <c r="F11" i="9"/>
  <c r="E11" i="9"/>
  <c r="O10" i="9"/>
  <c r="N10" i="9"/>
  <c r="K10" i="9"/>
  <c r="J10" i="9"/>
  <c r="I76" i="8"/>
  <c r="H76" i="8"/>
  <c r="G76" i="8"/>
  <c r="E76" i="8"/>
  <c r="D76" i="8"/>
  <c r="C76" i="8"/>
  <c r="L73" i="8"/>
  <c r="K73" i="8"/>
  <c r="L64" i="8"/>
  <c r="K64" i="8"/>
  <c r="L31" i="8"/>
  <c r="K31" i="8"/>
  <c r="L28" i="8"/>
  <c r="K28" i="8"/>
  <c r="L25" i="8"/>
  <c r="K25" i="8"/>
  <c r="L13" i="8"/>
  <c r="K13" i="8"/>
  <c r="L10" i="8"/>
  <c r="K10" i="8"/>
  <c r="I53" i="7"/>
  <c r="H53" i="7"/>
  <c r="G53" i="7"/>
  <c r="E53" i="7"/>
  <c r="D53" i="7"/>
  <c r="C53" i="7"/>
  <c r="L51" i="7"/>
  <c r="K51" i="7"/>
  <c r="L50" i="7"/>
  <c r="K50" i="7"/>
  <c r="L49" i="7"/>
  <c r="K49" i="7"/>
  <c r="L48" i="7"/>
  <c r="K48" i="7"/>
  <c r="L47" i="7"/>
  <c r="K47" i="7"/>
  <c r="L46" i="7"/>
  <c r="K46" i="7"/>
  <c r="L45" i="7"/>
  <c r="K45" i="7"/>
  <c r="L44" i="7"/>
  <c r="K44" i="7"/>
  <c r="L43" i="7"/>
  <c r="K43" i="7"/>
  <c r="L42" i="7"/>
  <c r="K42" i="7"/>
  <c r="L41" i="7"/>
  <c r="K41" i="7"/>
  <c r="L40" i="7"/>
  <c r="K40" i="7"/>
  <c r="L39" i="7"/>
  <c r="K39" i="7"/>
  <c r="L38" i="7"/>
  <c r="K38" i="7"/>
  <c r="L37" i="7"/>
  <c r="K37" i="7"/>
  <c r="L36" i="7"/>
  <c r="K36" i="7"/>
  <c r="L35" i="7"/>
  <c r="K35" i="7"/>
  <c r="L34" i="7"/>
  <c r="K34" i="7"/>
  <c r="L33" i="7"/>
  <c r="K33" i="7"/>
  <c r="L32" i="7"/>
  <c r="K32" i="7"/>
  <c r="L31" i="7"/>
  <c r="K31" i="7"/>
  <c r="L30" i="7"/>
  <c r="K30" i="7"/>
  <c r="L29" i="7"/>
  <c r="K29" i="7"/>
  <c r="L28" i="7"/>
  <c r="K28" i="7"/>
  <c r="L27" i="7"/>
  <c r="K27" i="7"/>
  <c r="L26" i="7"/>
  <c r="K26" i="7"/>
  <c r="L25" i="7"/>
  <c r="K25" i="7"/>
  <c r="L24" i="7"/>
  <c r="K24" i="7"/>
  <c r="L23" i="7"/>
  <c r="K23" i="7"/>
  <c r="L22" i="7"/>
  <c r="K22" i="7"/>
  <c r="L21" i="7"/>
  <c r="K21" i="7"/>
  <c r="L20" i="7"/>
  <c r="K20" i="7"/>
  <c r="L19" i="7"/>
  <c r="K19" i="7"/>
  <c r="L18" i="7"/>
  <c r="K18" i="7"/>
  <c r="L17" i="7"/>
  <c r="K17" i="7"/>
  <c r="L16" i="7"/>
  <c r="K16" i="7"/>
  <c r="L15" i="7"/>
  <c r="K15" i="7"/>
  <c r="L14" i="7"/>
  <c r="K14" i="7"/>
  <c r="L13" i="7"/>
  <c r="K13" i="7"/>
  <c r="L8" i="7"/>
  <c r="K8" i="7"/>
  <c r="I13" i="6"/>
  <c r="H13" i="6"/>
  <c r="G13" i="6"/>
  <c r="E13" i="6"/>
  <c r="D13" i="6"/>
  <c r="C13" i="6"/>
  <c r="L9" i="6"/>
  <c r="K9" i="6"/>
  <c r="L8" i="6"/>
  <c r="K8" i="6"/>
  <c r="L35" i="5"/>
  <c r="K35" i="5"/>
  <c r="L34" i="5"/>
  <c r="K34" i="5"/>
  <c r="L33" i="5"/>
  <c r="K33" i="5"/>
  <c r="L32" i="5"/>
  <c r="K32" i="5"/>
  <c r="L30" i="5"/>
  <c r="K30" i="5"/>
  <c r="L29" i="5"/>
  <c r="K29" i="5"/>
  <c r="L28" i="5"/>
  <c r="K28" i="5"/>
  <c r="L27" i="5"/>
  <c r="K27" i="5"/>
  <c r="L26" i="5"/>
  <c r="K26" i="5"/>
  <c r="L25" i="5"/>
  <c r="K25" i="5"/>
  <c r="L24" i="5"/>
  <c r="K24" i="5"/>
  <c r="L23" i="5"/>
  <c r="K23" i="5"/>
  <c r="L22" i="5"/>
  <c r="K22" i="5"/>
  <c r="L21" i="5"/>
  <c r="K21" i="5"/>
  <c r="L20" i="5"/>
  <c r="K20" i="5"/>
  <c r="L19" i="5"/>
  <c r="K19" i="5"/>
  <c r="L18" i="5"/>
  <c r="K18" i="5"/>
  <c r="L17" i="5"/>
  <c r="K17" i="5"/>
  <c r="L16" i="5"/>
  <c r="K16" i="5"/>
  <c r="L15" i="5"/>
  <c r="K15" i="5"/>
  <c r="L14" i="5"/>
  <c r="K14" i="5"/>
  <c r="L13" i="5"/>
  <c r="K13" i="5"/>
  <c r="L12" i="5"/>
  <c r="K12" i="5"/>
  <c r="L11" i="5"/>
  <c r="K11" i="5"/>
  <c r="L10" i="5"/>
  <c r="K10" i="5"/>
  <c r="L9" i="5"/>
  <c r="K9" i="5"/>
  <c r="L8" i="5"/>
  <c r="K8" i="5"/>
  <c r="L123" i="3"/>
  <c r="K123" i="3"/>
  <c r="I121" i="3"/>
  <c r="I12" i="4" s="1"/>
  <c r="H121" i="3"/>
  <c r="H12" i="4" s="1"/>
  <c r="G121" i="3"/>
  <c r="G12" i="4" s="1"/>
  <c r="E121" i="3"/>
  <c r="E12" i="4" s="1"/>
  <c r="D121" i="3"/>
  <c r="D12" i="4" s="1"/>
  <c r="C121" i="3"/>
  <c r="C12" i="4" s="1"/>
  <c r="L114" i="3"/>
  <c r="K114" i="3"/>
  <c r="L118" i="3"/>
  <c r="K118" i="3"/>
  <c r="L120" i="3"/>
  <c r="K120" i="3"/>
  <c r="L116" i="3"/>
  <c r="K116" i="3"/>
  <c r="L119" i="3"/>
  <c r="K119" i="3"/>
  <c r="L117" i="3"/>
  <c r="K117" i="3"/>
  <c r="L105" i="3"/>
  <c r="K105" i="3"/>
  <c r="L104" i="3"/>
  <c r="K104" i="3"/>
  <c r="L99" i="3"/>
  <c r="K99" i="3"/>
  <c r="L98" i="3"/>
  <c r="K98" i="3"/>
  <c r="L101" i="3"/>
  <c r="K101" i="3"/>
  <c r="L103" i="3"/>
  <c r="K103" i="3"/>
  <c r="I95" i="3"/>
  <c r="H95" i="3"/>
  <c r="G95" i="3"/>
  <c r="E95" i="3"/>
  <c r="D95" i="3"/>
  <c r="C95" i="3"/>
  <c r="L92" i="3"/>
  <c r="K92" i="3"/>
  <c r="L94" i="3"/>
  <c r="K94" i="3"/>
  <c r="L93" i="3"/>
  <c r="K93" i="3"/>
  <c r="I89" i="3"/>
  <c r="I11" i="4" s="1"/>
  <c r="H89" i="3"/>
  <c r="H11" i="4" s="1"/>
  <c r="G89" i="3"/>
  <c r="G11" i="4" s="1"/>
  <c r="E89" i="3"/>
  <c r="D89" i="3"/>
  <c r="C89" i="3"/>
  <c r="C11" i="4" s="1"/>
  <c r="L88" i="3"/>
  <c r="K88" i="3"/>
  <c r="L86" i="3"/>
  <c r="K86" i="3"/>
  <c r="L84" i="3"/>
  <c r="K84" i="3"/>
  <c r="L85" i="3"/>
  <c r="K85" i="3"/>
  <c r="L59" i="3"/>
  <c r="K59" i="3"/>
  <c r="L57" i="3"/>
  <c r="K57" i="3"/>
  <c r="L64" i="3"/>
  <c r="K64" i="3"/>
  <c r="L68" i="3"/>
  <c r="K68" i="3"/>
  <c r="L70" i="3"/>
  <c r="K70" i="3"/>
  <c r="L69" i="3"/>
  <c r="K69" i="3"/>
  <c r="L78" i="3"/>
  <c r="K78" i="3"/>
  <c r="L80" i="3"/>
  <c r="K80" i="3"/>
  <c r="L79" i="3"/>
  <c r="K79" i="3"/>
  <c r="L77" i="3"/>
  <c r="K77" i="3"/>
  <c r="L76" i="3"/>
  <c r="K76" i="3"/>
  <c r="L75" i="3"/>
  <c r="K75" i="3"/>
  <c r="L66" i="3"/>
  <c r="K66" i="3"/>
  <c r="L62" i="3"/>
  <c r="K62" i="3"/>
  <c r="L65" i="3"/>
  <c r="K65" i="3"/>
  <c r="L63" i="3"/>
  <c r="K63" i="3"/>
  <c r="L61" i="3"/>
  <c r="K61" i="3"/>
  <c r="L56" i="3"/>
  <c r="K56" i="3"/>
  <c r="L55" i="3"/>
  <c r="K55" i="3"/>
  <c r="L54" i="3"/>
  <c r="K54" i="3"/>
  <c r="I51" i="3"/>
  <c r="I9" i="4" s="1"/>
  <c r="H51" i="3"/>
  <c r="H9" i="4" s="1"/>
  <c r="G51" i="3"/>
  <c r="G9" i="4" s="1"/>
  <c r="E51" i="3"/>
  <c r="E9" i="4" s="1"/>
  <c r="D51" i="3"/>
  <c r="D9" i="4" s="1"/>
  <c r="C51" i="3"/>
  <c r="C9" i="4" s="1"/>
  <c r="L35" i="3"/>
  <c r="K35" i="3"/>
  <c r="L34" i="3"/>
  <c r="K34" i="3"/>
  <c r="L37" i="3"/>
  <c r="K37" i="3"/>
  <c r="K48" i="3"/>
  <c r="L46" i="3"/>
  <c r="K46" i="3"/>
  <c r="L45" i="3"/>
  <c r="K45" i="3"/>
  <c r="L40" i="3"/>
  <c r="K40" i="3"/>
  <c r="L39" i="3"/>
  <c r="K39" i="3"/>
  <c r="L38" i="3"/>
  <c r="K38" i="3"/>
  <c r="L33" i="3"/>
  <c r="K33" i="3"/>
  <c r="I30" i="3"/>
  <c r="H30" i="3"/>
  <c r="G30" i="3"/>
  <c r="E30" i="3"/>
  <c r="D30" i="3"/>
  <c r="C30" i="3"/>
  <c r="L29" i="3"/>
  <c r="K29" i="3"/>
  <c r="L26" i="3"/>
  <c r="K26" i="3"/>
  <c r="L28" i="3"/>
  <c r="K28" i="3"/>
  <c r="L27" i="3"/>
  <c r="K27" i="3"/>
  <c r="I23" i="3"/>
  <c r="I8" i="4" s="1"/>
  <c r="H23" i="3"/>
  <c r="G23" i="3"/>
  <c r="G8" i="4" s="1"/>
  <c r="E23" i="3"/>
  <c r="E8" i="4" s="1"/>
  <c r="D23" i="3"/>
  <c r="C23" i="3"/>
  <c r="C8" i="4" s="1"/>
  <c r="L17" i="3"/>
  <c r="K17" i="3"/>
  <c r="L20" i="3"/>
  <c r="K20" i="3"/>
  <c r="L22" i="3"/>
  <c r="K22" i="3"/>
  <c r="L19" i="3"/>
  <c r="K19" i="3"/>
  <c r="L18" i="3"/>
  <c r="K18" i="3"/>
  <c r="L21" i="3"/>
  <c r="K21" i="3"/>
  <c r="L16" i="3"/>
  <c r="K16" i="3"/>
  <c r="L13" i="3"/>
  <c r="K13" i="3"/>
  <c r="L10" i="3"/>
  <c r="K10" i="3"/>
  <c r="E106" i="9" l="1"/>
  <c r="J106" i="9"/>
  <c r="E67" i="9"/>
  <c r="J67" i="9"/>
  <c r="E52" i="9"/>
  <c r="J52" i="9"/>
  <c r="E37" i="9"/>
  <c r="J37" i="9"/>
  <c r="J26" i="9"/>
  <c r="E25" i="9"/>
  <c r="E70" i="9"/>
  <c r="E105" i="9"/>
  <c r="E71" i="9"/>
  <c r="E45" i="9"/>
  <c r="E65" i="9"/>
  <c r="J70" i="9"/>
  <c r="E46" i="9"/>
  <c r="E66" i="9"/>
  <c r="J35" i="9"/>
  <c r="J45" i="9"/>
  <c r="J46" i="9"/>
  <c r="J105" i="9"/>
  <c r="E17" i="9"/>
  <c r="J17" i="9"/>
  <c r="E10" i="9"/>
  <c r="F117" i="9"/>
  <c r="K117" i="9"/>
  <c r="E15" i="9"/>
  <c r="E16" i="9"/>
  <c r="J16" i="9"/>
  <c r="J50" i="9"/>
  <c r="E51" i="9"/>
  <c r="J65" i="9"/>
  <c r="J66" i="9"/>
  <c r="D16" i="12"/>
  <c r="D8" i="12"/>
  <c r="D10" i="12"/>
  <c r="D12" i="12"/>
  <c r="D11" i="12"/>
  <c r="D13" i="12"/>
  <c r="D9" i="12"/>
  <c r="D8" i="22"/>
  <c r="D10" i="22"/>
  <c r="D12" i="22"/>
  <c r="H8" i="4"/>
  <c r="D126" i="3"/>
  <c r="D8" i="4"/>
  <c r="L10" i="4"/>
  <c r="L13" i="4"/>
  <c r="D11" i="4"/>
  <c r="I15" i="4"/>
  <c r="L9" i="4"/>
  <c r="H15" i="4"/>
  <c r="E11" i="4"/>
  <c r="E15" i="4" s="1"/>
  <c r="K11" i="4"/>
  <c r="G15" i="4"/>
  <c r="C15" i="4"/>
  <c r="D14" i="12"/>
  <c r="J107" i="9"/>
  <c r="E107" i="9"/>
  <c r="N107" i="9"/>
  <c r="N72" i="9"/>
  <c r="J51" i="9"/>
  <c r="E26" i="9"/>
  <c r="N27" i="9"/>
  <c r="K13" i="6"/>
  <c r="K89" i="3"/>
  <c r="L89" i="3"/>
  <c r="K95" i="3"/>
  <c r="L95" i="3"/>
  <c r="D9" i="22"/>
  <c r="D11" i="22"/>
  <c r="D13" i="22"/>
  <c r="H8" i="22"/>
  <c r="H9" i="22"/>
  <c r="H10" i="22"/>
  <c r="H11" i="22"/>
  <c r="H12" i="22"/>
  <c r="K15" i="22"/>
  <c r="L15" i="22"/>
  <c r="H15" i="22"/>
  <c r="H8" i="12"/>
  <c r="H9" i="12"/>
  <c r="H10" i="12"/>
  <c r="H11" i="12"/>
  <c r="H12" i="12"/>
  <c r="H13" i="12"/>
  <c r="K16" i="12"/>
  <c r="L16" i="12"/>
  <c r="H16" i="12"/>
  <c r="O107" i="9"/>
  <c r="J72" i="9"/>
  <c r="O72" i="9"/>
  <c r="K15" i="9"/>
  <c r="K16" i="9"/>
  <c r="O67" i="9"/>
  <c r="N67" i="9"/>
  <c r="O52" i="9"/>
  <c r="E50" i="9"/>
  <c r="N52" i="9"/>
  <c r="O47" i="9"/>
  <c r="K70" i="9"/>
  <c r="F10" i="9"/>
  <c r="N47" i="9"/>
  <c r="O37" i="9"/>
  <c r="E35" i="9"/>
  <c r="E36" i="9"/>
  <c r="N37" i="9"/>
  <c r="O27" i="9"/>
  <c r="J27" i="9"/>
  <c r="F15" i="9"/>
  <c r="K25" i="9"/>
  <c r="K35" i="9"/>
  <c r="K46" i="9"/>
  <c r="K65" i="9"/>
  <c r="K105" i="9"/>
  <c r="O17" i="9"/>
  <c r="N17" i="9"/>
  <c r="F25" i="9"/>
  <c r="F26" i="9"/>
  <c r="F35" i="9"/>
  <c r="F36" i="9"/>
  <c r="F46" i="9"/>
  <c r="J12" i="9"/>
  <c r="K51" i="9"/>
  <c r="K66" i="9"/>
  <c r="K71" i="9"/>
  <c r="O120" i="9"/>
  <c r="O121" i="9"/>
  <c r="N120" i="9"/>
  <c r="N121" i="9"/>
  <c r="E12" i="9"/>
  <c r="F45" i="9"/>
  <c r="F50" i="9"/>
  <c r="F51" i="9"/>
  <c r="F65" i="9"/>
  <c r="F66" i="9"/>
  <c r="F70" i="9"/>
  <c r="F71" i="9"/>
  <c r="F105" i="9"/>
  <c r="N12" i="9"/>
  <c r="K120" i="9"/>
  <c r="F121" i="9"/>
  <c r="K121" i="9"/>
  <c r="O12" i="9"/>
  <c r="K76" i="8"/>
  <c r="L76" i="8"/>
  <c r="K53" i="7"/>
  <c r="L53" i="7"/>
  <c r="L13" i="6"/>
  <c r="K38" i="5"/>
  <c r="L38" i="5"/>
  <c r="K9" i="4"/>
  <c r="K10" i="4"/>
  <c r="K12" i="4"/>
  <c r="K13" i="4"/>
  <c r="L12" i="4"/>
  <c r="K8" i="4"/>
  <c r="L8" i="4"/>
  <c r="K107" i="3"/>
  <c r="L107" i="3"/>
  <c r="K81" i="3"/>
  <c r="L81" i="3"/>
  <c r="K51" i="3"/>
  <c r="L51" i="3"/>
  <c r="K30" i="3"/>
  <c r="L30" i="3"/>
  <c r="C126" i="3"/>
  <c r="E126" i="3"/>
  <c r="H126" i="3"/>
  <c r="K23" i="3"/>
  <c r="L23" i="3"/>
  <c r="G126" i="3"/>
  <c r="I126" i="3"/>
  <c r="K121" i="3"/>
  <c r="L121" i="3"/>
  <c r="F27" i="9" l="1"/>
  <c r="K97" i="9"/>
  <c r="K112" i="9"/>
  <c r="K37" i="9"/>
  <c r="K122" i="9"/>
  <c r="F97" i="9"/>
  <c r="F112" i="9"/>
  <c r="F77" i="9"/>
  <c r="F82" i="9"/>
  <c r="F67" i="9"/>
  <c r="E122" i="9"/>
  <c r="K77" i="9"/>
  <c r="K82" i="9"/>
  <c r="O122" i="9"/>
  <c r="F57" i="9"/>
  <c r="F62" i="9"/>
  <c r="K57" i="9"/>
  <c r="K62" i="9"/>
  <c r="K72" i="9"/>
  <c r="J122" i="9"/>
  <c r="K22" i="9"/>
  <c r="K42" i="9"/>
  <c r="K52" i="9"/>
  <c r="K17" i="9"/>
  <c r="K12" i="9"/>
  <c r="J120" i="9"/>
  <c r="F22" i="9"/>
  <c r="F42" i="9"/>
  <c r="F107" i="9"/>
  <c r="F47" i="9"/>
  <c r="F122" i="9"/>
  <c r="F12" i="9"/>
  <c r="E121" i="9"/>
  <c r="F72" i="9"/>
  <c r="F52" i="9"/>
  <c r="F37" i="9"/>
  <c r="F17" i="9"/>
  <c r="E120" i="9"/>
  <c r="K107" i="9"/>
  <c r="K67" i="9"/>
  <c r="K47" i="9"/>
  <c r="K27" i="9"/>
  <c r="N122" i="9"/>
  <c r="J121" i="9"/>
  <c r="K102" i="9"/>
  <c r="K92" i="9"/>
  <c r="K87" i="9"/>
  <c r="D15" i="4"/>
  <c r="L126" i="3"/>
  <c r="L11" i="4"/>
  <c r="K15" i="4"/>
  <c r="L15" i="4"/>
  <c r="K126" i="3"/>
  <c r="F102" i="9"/>
  <c r="F87" i="9"/>
  <c r="F92" i="9"/>
</calcChain>
</file>

<file path=xl/sharedStrings.xml><?xml version="1.0" encoding="utf-8"?>
<sst xmlns="http://schemas.openxmlformats.org/spreadsheetml/2006/main" count="577" uniqueCount="283">
  <si>
    <t>Table of Contents / Table des matières</t>
  </si>
  <si>
    <t>Name / Nom</t>
  </si>
  <si>
    <t>List of Tables / Liste de tableaux</t>
  </si>
  <si>
    <t>1</t>
  </si>
  <si>
    <t>BY ADMINISTERING ORGANIZATION / SELON L'ORGANISME ADMINISTRATEUR</t>
  </si>
  <si>
    <t>2</t>
  </si>
  <si>
    <t>BY REGION /  SELON LA RÉGION</t>
  </si>
  <si>
    <t>3</t>
  </si>
  <si>
    <t>BY APPLICATION DISCIPLINE / SELON LA DISCIPLINE DE LA DEMANDE</t>
  </si>
  <si>
    <t>4</t>
  </si>
  <si>
    <t>BY DISCIPLINE CLUSTER/ SELON LE REGROUPEMENT DE DISCIPLINES</t>
  </si>
  <si>
    <t>5</t>
  </si>
  <si>
    <t>BY APPLICATION RESEARCH AREA / SELON LE DOMAINE DE RECHERCHE DE LA DEMANDE</t>
  </si>
  <si>
    <t>6</t>
  </si>
  <si>
    <t>BY COMMITTEE / SELON LE COMITÉ</t>
  </si>
  <si>
    <t>7</t>
  </si>
  <si>
    <t>8</t>
  </si>
  <si>
    <t>9</t>
  </si>
  <si>
    <t>BY TEAM SIZE / SELON LA TAILLE DE L'ÉQUIPE</t>
  </si>
  <si>
    <t>BY PRIORITY AREA / SELON LE DOMAINE PRIORITAIRES</t>
  </si>
  <si>
    <t>Table / Tableau 1</t>
  </si>
  <si>
    <t>BY ADMINISTERING ORGANIZATION /  SELON L'ORGANISME ADMINISTRATEUR</t>
  </si>
  <si>
    <t>Applications/Demandes</t>
  </si>
  <si>
    <t>Awards/Subventions</t>
  </si>
  <si>
    <t>Administering Organization /  Selon l'organisme administrateur</t>
  </si>
  <si>
    <t>Projects /
Projets</t>
  </si>
  <si>
    <t>Researchers /
Chercheurs</t>
  </si>
  <si>
    <t>Total</t>
  </si>
  <si>
    <t>Success Rate /
Taux de réussite</t>
  </si>
  <si>
    <t>Funding Rate /
Taux de financement</t>
  </si>
  <si>
    <t>#</t>
  </si>
  <si>
    <t xml:space="preserve">$    </t>
  </si>
  <si>
    <t>%</t>
  </si>
  <si>
    <t xml:space="preserve">Newfoundland and Labrador / Terre-Neuve-et-Labrador  </t>
  </si>
  <si>
    <t xml:space="preserve">Memorial </t>
  </si>
  <si>
    <t xml:space="preserve">Prince Edward Island / Île-du-Prince-Édouard  </t>
  </si>
  <si>
    <t>Prince Edward Island</t>
  </si>
  <si>
    <t xml:space="preserve">Nova Scotia / Nouvelle-Écosse  </t>
  </si>
  <si>
    <t>Acadia</t>
  </si>
  <si>
    <t>Cape Breton</t>
  </si>
  <si>
    <t>Dalhousie</t>
  </si>
  <si>
    <t>Saint Mary's</t>
  </si>
  <si>
    <t>Sainte-Anne</t>
  </si>
  <si>
    <t>St. Francis Xavier</t>
  </si>
  <si>
    <t xml:space="preserve">Total Nova Scotia / Nouvelle-Écosse  </t>
  </si>
  <si>
    <t xml:space="preserve">New Brunswick / Nouveau-Brunswick  </t>
  </si>
  <si>
    <t>Moncton</t>
  </si>
  <si>
    <t>Mount Allison</t>
  </si>
  <si>
    <t>New Brunswick</t>
  </si>
  <si>
    <t xml:space="preserve">Total New Brunswick / Nouveau-Brunswick  </t>
  </si>
  <si>
    <t xml:space="preserve">Québec   </t>
  </si>
  <si>
    <t>Bishop's</t>
  </si>
  <si>
    <t>Concordia</t>
  </si>
  <si>
    <t>Laval</t>
  </si>
  <si>
    <t>McGill</t>
  </si>
  <si>
    <t>Montréal</t>
  </si>
  <si>
    <t xml:space="preserve">   HEC Montréal</t>
  </si>
  <si>
    <t>Sherbrooke</t>
  </si>
  <si>
    <t>Université du Québec</t>
  </si>
  <si>
    <t xml:space="preserve">   U.Q.A.M.</t>
  </si>
  <si>
    <t xml:space="preserve">   U.Q.A.R.</t>
  </si>
  <si>
    <t xml:space="preserve">   U.Q.A.T.</t>
  </si>
  <si>
    <t xml:space="preserve">   U.Q.O.</t>
  </si>
  <si>
    <t xml:space="preserve">   U.Q.T.R.</t>
  </si>
  <si>
    <t xml:space="preserve">Total Québec   </t>
  </si>
  <si>
    <t>Ontario</t>
  </si>
  <si>
    <t>Brock</t>
  </si>
  <si>
    <t>Guelph</t>
  </si>
  <si>
    <t>Lakehead</t>
  </si>
  <si>
    <t>Laurentian / Laurentienne</t>
  </si>
  <si>
    <t>McMaster</t>
  </si>
  <si>
    <t xml:space="preserve">Nipissing </t>
  </si>
  <si>
    <t>Ontario Institute of Technology</t>
  </si>
  <si>
    <t>Ottawa</t>
  </si>
  <si>
    <t>Queen's</t>
  </si>
  <si>
    <t>Redeemer UC</t>
  </si>
  <si>
    <t>Ryerson</t>
  </si>
  <si>
    <t>Toronto</t>
  </si>
  <si>
    <t>Waterloo</t>
  </si>
  <si>
    <t>Western Ontario</t>
  </si>
  <si>
    <t>Windsor</t>
  </si>
  <si>
    <t>York</t>
  </si>
  <si>
    <t>Total Ontario</t>
  </si>
  <si>
    <t xml:space="preserve">Manitoba  </t>
  </si>
  <si>
    <t>Manitoba</t>
  </si>
  <si>
    <t>Winnipeg</t>
  </si>
  <si>
    <t xml:space="preserve">Total Manitoba  </t>
  </si>
  <si>
    <t>Saskatchewan</t>
  </si>
  <si>
    <t>Regina</t>
  </si>
  <si>
    <t xml:space="preserve">   St. Thomas More College</t>
  </si>
  <si>
    <t>Total Saskatchewan</t>
  </si>
  <si>
    <t xml:space="preserve">Alberta    </t>
  </si>
  <si>
    <t>Alberta</t>
  </si>
  <si>
    <t>Athabasca</t>
  </si>
  <si>
    <t>Calgary</t>
  </si>
  <si>
    <t>Grant MacEwan</t>
  </si>
  <si>
    <t>Lethbridge</t>
  </si>
  <si>
    <t xml:space="preserve">Total Alberta    </t>
  </si>
  <si>
    <t>British Columbia / Colombie-Britannique</t>
  </si>
  <si>
    <t>British Columbia</t>
  </si>
  <si>
    <t>Kwantlen Polytechnic</t>
  </si>
  <si>
    <t>Northern British Columbia</t>
  </si>
  <si>
    <t>Simon Fraser</t>
  </si>
  <si>
    <t>Thompson Rivers</t>
  </si>
  <si>
    <t>Vancouver Island</t>
  </si>
  <si>
    <t>Victoria</t>
  </si>
  <si>
    <t>Total British Columbia / Colombie-Britannique</t>
  </si>
  <si>
    <t>Unknown / Inconnu</t>
  </si>
  <si>
    <t>TOTAL</t>
  </si>
  <si>
    <t>Eligible applications only / Demandes admissibles seulement</t>
  </si>
  <si>
    <t xml:space="preserve">Amounts shown are multi-year funding / Les montants représentent les subventions pluriannuelles  </t>
  </si>
  <si>
    <t xml:space="preserve">Number of Researchers (Principal Investigators, Co-investigators, Collaborators) / Nombre de chercheurs (Chercheurs principaux, cochercheurs, collaborateurs)  </t>
  </si>
  <si>
    <t>Table / Tableau 2</t>
  </si>
  <si>
    <t xml:space="preserve">Region/ Région  </t>
  </si>
  <si>
    <t xml:space="preserve">% </t>
  </si>
  <si>
    <t xml:space="preserve">Atlantic / Atlantique  </t>
  </si>
  <si>
    <t xml:space="preserve">Ontario  </t>
  </si>
  <si>
    <t xml:space="preserve">Prairies  </t>
  </si>
  <si>
    <t xml:space="preserve">British Columbia / Colombie-Britannique  </t>
  </si>
  <si>
    <t>Table / Tableau 3</t>
  </si>
  <si>
    <t xml:space="preserve">Discipline  </t>
  </si>
  <si>
    <t>Anthropology / Anthropologie</t>
  </si>
  <si>
    <t>Archaeology / Archéologie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</si>
  <si>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</si>
  <si>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</si>
  <si>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</si>
  <si>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</si>
  <si>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</si>
  <si>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</si>
  <si>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</si>
  <si>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Folklore / Folklore</t>
  </si>
  <si>
    <t>Geography / Géographie</t>
  </si>
  <si>
    <t>History / Histoire</t>
  </si>
  <si>
    <t>Industrial Relations / Relations industrielles</t>
  </si>
  <si>
    <t>Interdisciplinary Studies / Études pluridisciplinaires</t>
  </si>
  <si>
    <t>Law / Droit</t>
  </si>
  <si>
    <t>Library and Information Science / Bibliothéconomie et science de l'information</t>
  </si>
  <si>
    <t>Linguistics / Linguistique</t>
  </si>
  <si>
    <t>Literature and Modern Languages / Littératures et langues modernes</t>
  </si>
  <si>
    <t>Management, Business, Administrative Studies / Sciences administratives, gestion des affaires et commerce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</si>
  <si>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</si>
  <si>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</si>
  <si>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</si>
  <si>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</si>
  <si>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</si>
  <si>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</si>
  <si>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</si>
  <si>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</si>
  <si>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Table / Tableau 4</t>
  </si>
  <si>
    <t>BY DISCIPLINE CLUSTER / SELON LE REGROUPEMENT DE DISCIPLINES</t>
  </si>
  <si>
    <t xml:space="preserve">Discipline Cluster / Regroupement de disciplines  </t>
  </si>
  <si>
    <t xml:space="preserve">Humanities / Humanités  </t>
  </si>
  <si>
    <t xml:space="preserve">Social sciences / Sciences sociales  </t>
  </si>
  <si>
    <t>Interdisciplinary / Pluridisciplinaire</t>
  </si>
  <si>
    <t>Table / Tableau 5</t>
  </si>
  <si>
    <t xml:space="preserve">Research Area / Domaine de Recherche  </t>
  </si>
  <si>
    <t>Agriculture / Agriculture</t>
  </si>
  <si>
    <t>Arts and culture / Beaux-arts et culture</t>
  </si>
  <si>
    <t>Biotechnology / Biotechnologie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</si>
  <si>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</si>
  <si>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</si>
  <si>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</si>
  <si>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</si>
  <si>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</si>
  <si>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Energy and natural resources / Énergie et ressources naturelles</t>
  </si>
  <si>
    <t>Environment and Sustainability / Environnement et développement durable</t>
  </si>
  <si>
    <t>Ethics / Éthique</t>
  </si>
  <si>
    <t>Family / Famille</t>
  </si>
  <si>
    <t>Financial and Monetary Systems / Systèmes financiers et monétaires</t>
  </si>
  <si>
    <t>Gender Issues / Questions touchant les sexes</t>
  </si>
  <si>
    <t>Global/Climate Change / Changements climatiques/planétaires</t>
  </si>
  <si>
    <t>Globalization / Mondialisation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</si>
  <si>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</si>
  <si>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</si>
  <si>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</si>
  <si>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</si>
  <si>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International Relations, Development and Trade / Relations internationales, commerce et développement</t>
  </si>
  <si>
    <t>Law and Justice / Droit et justice</t>
  </si>
  <si>
    <t>Leisure, recreation and tourism / Loisirs et tourisme</t>
  </si>
  <si>
    <t>Literacy / Alphabétisation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</si>
  <si>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</si>
  <si>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</si>
  <si>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</si>
  <si>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</si>
  <si>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</si>
  <si>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</si>
  <si>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</si>
  <si>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Poverty / Pauvreté</t>
  </si>
  <si>
    <t>Productivity / Productivité</t>
  </si>
  <si>
    <t>Science and technology / Science et technologie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</si>
  <si>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</si>
  <si>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</si>
  <si>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</si>
  <si>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</si>
  <si>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</si>
  <si>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>Table / Tableau 6</t>
  </si>
  <si>
    <t>Applications / Demandes</t>
  </si>
  <si>
    <t>Awarded / Subventions</t>
  </si>
  <si>
    <t>Committee / Comité</t>
  </si>
  <si>
    <t>Aboriginal Research / Recherche Autochtone</t>
  </si>
  <si>
    <t>Table / Tableau 7</t>
  </si>
  <si>
    <t>Committee &amp; new &amp; regular scholar / Comité et nouveau chercheur et chercheur ordinaire</t>
  </si>
  <si>
    <t>% cmte</t>
  </si>
  <si>
    <t>% total</t>
  </si>
  <si>
    <t>$</t>
  </si>
  <si>
    <t>Committee Total / Total du comité</t>
  </si>
  <si>
    <t>Table / Tableau 8</t>
  </si>
  <si>
    <t>Table / Tableau 9</t>
  </si>
  <si>
    <t>Awards / Subventions</t>
  </si>
  <si>
    <t>Team Size / Taille de l'équipe</t>
  </si>
  <si>
    <t>5 to / à 9</t>
  </si>
  <si>
    <t>10 to / à 14</t>
  </si>
  <si>
    <t>15+</t>
  </si>
  <si>
    <t>Priority area / Domaine prioritaires</t>
  </si>
  <si>
    <t>Aboriginal Research / Recherche autochtone</t>
  </si>
  <si>
    <t>Canadian Environmental Issues / Enjeux environnementaux canadiens</t>
  </si>
  <si>
    <t>Digital Media / Médias numériques</t>
  </si>
  <si>
    <t>Innovation, Leadership and Prosperity / Innovation, leadership et prospérité</t>
  </si>
  <si>
    <t>No priority area / Aucun domaine de recherche prioritaire</t>
  </si>
  <si>
    <t>Northern Communities / Les communautés du Nord</t>
  </si>
  <si>
    <t xml:space="preserve">St. Thomas </t>
  </si>
  <si>
    <t>Dawson College</t>
  </si>
  <si>
    <t xml:space="preserve">   U.Q.A.C.</t>
  </si>
  <si>
    <t xml:space="preserve">   I.N.R.S.</t>
  </si>
  <si>
    <t>Fanshawe College</t>
  </si>
  <si>
    <t>Algoma</t>
  </si>
  <si>
    <t xml:space="preserve">Carleton </t>
  </si>
  <si>
    <t xml:space="preserve">Trent </t>
  </si>
  <si>
    <t xml:space="preserve">   Brescia UC</t>
  </si>
  <si>
    <t xml:space="preserve">   King's UC</t>
  </si>
  <si>
    <t xml:space="preserve">Wilfrid Laurier </t>
  </si>
  <si>
    <t>Humber Institute of Tech.</t>
  </si>
  <si>
    <t>Royal Military College / Collège militaire royal</t>
  </si>
  <si>
    <t>Canadian Mennonite</t>
  </si>
  <si>
    <t xml:space="preserve">Brandon </t>
  </si>
  <si>
    <t>Red Deer College</t>
  </si>
  <si>
    <t xml:space="preserve">Mount Royal </t>
  </si>
  <si>
    <t>Fraser Valley</t>
  </si>
  <si>
    <t>Trinity Western</t>
  </si>
  <si>
    <t>Archival Science / Archivistique</t>
  </si>
  <si>
    <t>Fisheries / Pêches</t>
  </si>
  <si>
    <t>Health / Santé</t>
  </si>
  <si>
    <t>Housing / Logement</t>
  </si>
  <si>
    <t>Mental Health / Santé mentale</t>
  </si>
  <si>
    <t>Anthropology; archaeology; linguistics; translation; political science; public administration; law; criminology; geography; urban planning and environmental studies; and related fields 1 / Anthropologie; archéologie; linguistique; traduction; sciences politiques; administration publique; droit; criminologie; géographie; urbanisme et études environnementales; domaines connexes 1</t>
  </si>
  <si>
    <t>Business and management; economics; and related fields 1 / Administration et gestion; économie; domaines connexes 1</t>
  </si>
  <si>
    <t>Business and management; economics; and related fields 2 / Administration et gestion; économie; domaines connexes 2</t>
  </si>
  <si>
    <t>Sociology; demography; communication studies; journalism; media studies; gender studies; cultural studies; library and information science; and related fields 1 / Sociologie; démographie; communications; journalisme; études des médias; études de genre; études culturelles; bibliothéconomie et science de l'information; domaines connexes 1</t>
  </si>
  <si>
    <t>Sociology; demography; communication studies; journalism; media studies; gender studies; cultural studies; library and information science; and related fields 2 / Sociologie; démographie; communications; journalisme; études des médias; études de genre; études culturelles; bibliothéconomie et science de l'information; domaines connexes 2</t>
  </si>
  <si>
    <t>Education, psychology, social work; career guidance; and related fields 1 / Éducation; psychologie; travail social; orientation professionnelle; domaines connexes 1</t>
  </si>
  <si>
    <t>Education, psychology, social work; career guidance; and related fields 2 / Éducation; psychologie; travail social; orientation professionnelle; domaines connexes 2</t>
  </si>
  <si>
    <t>Nova Scotia College of Art and Design University</t>
  </si>
  <si>
    <t>Northern Alberta Institute of Technology</t>
  </si>
  <si>
    <t>The King's University College</t>
  </si>
  <si>
    <t>British Columbia Institute of Technology</t>
  </si>
  <si>
    <t>Royal Road University</t>
  </si>
  <si>
    <t>University College of the North</t>
  </si>
  <si>
    <t>Ontario College of Art and Design (OCAD)</t>
  </si>
  <si>
    <t>Saint Paul University</t>
  </si>
  <si>
    <t>École nationale d'administration publique</t>
  </si>
  <si>
    <t>Tété-université</t>
  </si>
  <si>
    <t>Insight Development Grant 2013-14 / Subventions de développement Savoir 2013-2014</t>
  </si>
  <si>
    <t>History; medieval studies; classics; literature; fine arts; philosophy; religious studies; and related fields 2 / Histoire; études médiévales; études classiques; littérature; beaux-arts; philosophie; études religieuses; domaines connexes 4</t>
  </si>
  <si>
    <t>Anthropology; archaeology; linguistics; translation; political science; public administration; law; criminology; geography; urban planning and environmental studies; and related fields 2 / Anthropologie; archéologie; linguistique; traduction; sciences politiques; administration publique; droit; criminologie; géographie; urbanisme et études environnementales; domaines connexes 2</t>
  </si>
  <si>
    <t>Anthropology; archaeology; linguistics; translation; political science; public administration; law; criminology; geography; urban planning and environmental studies; and related fields 3 / Anthropologie; archéologie; linguistique; traduction; sciences politiques; administration publique; droit; criminologie; géographie; urbanisme et études environnementales; domaines connexes 3</t>
  </si>
  <si>
    <t>Anthropology; archaeology; linguistics; translation; political science; public administration; law; criminology; geography; urban planning and environmental studies; and related fields 4 / Anthropologie; archéologie; linguistique; traduction; sciences politiques; administration publique; droit; criminologie; géographie; urbanisme et études environnementales; domaines connexes 4</t>
  </si>
  <si>
    <t>Business and management; economics; and related fields 3 / Administration et gestion; économie; domaines connexes 3</t>
  </si>
  <si>
    <t>Business and management; economics; and related fields 4 / Administration et gestion; économie; domaines connexes 4</t>
  </si>
  <si>
    <t>Sociology; demography; communication studies; journalism; media studies; gender studies; cultural studies; library and information science; and related fields 3 / Sociologie; démographie; communications; journalisme; études des médias; études de genre; études culturelles; bibliothéconomie et science de l'information; domaines connexes 3</t>
  </si>
  <si>
    <t>Education, psychology, social work; career guidance; and related fields 3 / Éducation; psychologie; travail social; orientation professionnelle; domaines connexes 3</t>
  </si>
  <si>
    <t>Education, psychology, social work; career guidance; and related fields 4 / Éducation; psychologie; travail social; orientation professionnelle; domaines connexes 4</t>
  </si>
  <si>
    <t>History; medieval studies; classics; literature; fine arts; philosophy; religious studies; and related fields 3 / Histoire; études médiévales; études classiques; littérature; beaux-arts; philosophie; études religieuses; domaines connexes 3</t>
  </si>
  <si>
    <t>History; medieval studies; classics; literature; fine arts; philosophy; religious studies; and related fields 4 / Histoire; études médiévales; études classiques; littérature; beaux-arts; philosophie; études religieuses; domaines connexes 4</t>
  </si>
  <si>
    <t>History; medieval studies; classics; literature; fine arts; philosophy; religious studies; and related fields 2 / Histoire; études médiévales; études classiques; littérature; beaux-arts; philosophie; études religieuses; domaines connexes 3</t>
  </si>
  <si>
    <t>Research creation; History; medieval studies; classics; literature; fine arts; philosophy; religious studies; and related fields 1 / Création de la recherche, histoire; études médiévales; études classiques; littérature; beaux-arts; philosophie; études religieuses; domaines connexes 1</t>
  </si>
  <si>
    <t>Research creation; History; medieval studies; classics; literature; fine arts; philosophy; religious studies; and related fields 2 / Création de la recherche, histoire; études médiévales; études classiques; littérature; beaux-arts; philosophie; études religieuses; domaines connexes 2</t>
  </si>
  <si>
    <t>Digital economy 1 / Économie numérique 1</t>
  </si>
  <si>
    <t>Digital economy 2 / Économie numérique 2</t>
  </si>
  <si>
    <t>Emerging / Émergeant</t>
  </si>
  <si>
    <t>Established / Établi</t>
  </si>
  <si>
    <t>CSP - 2013-10-15</t>
  </si>
  <si>
    <t>BY EMERGING &amp; ESTABLISHED SCHOLAR / SELON CHERCHEUR ÉMERGEANT ET CHERCHEUR ÉTABLI</t>
  </si>
  <si>
    <t>BY COMMITTEE, AND EMERGING &amp; ESTABLISHED SCHOLAR: / SELON LE COMITÉ, ET CHERCHEUR ÉMERGEANT ET ÉTABLI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</si>
</sst>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* #,##0.0_-;\-* #,##0.0_-;_-* &quot;-&quot;?_-;_-@_-"/>
    <numFmt numFmtId="166" formatCode="_(* #,##0_);_(* \(#,##0\);_(* &quot;-&quot;_);_(@_)"/>
    <numFmt numFmtId="167" formatCode="_-* #,##0_-;\-* #,##0_-;_-* &quot;-&quot;??_-;_-@_-"/>
  </numFmts>
  <fonts count="29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b/>
      <sz val="10"/>
      <name val="Trebuchet MS"/>
      <family val="2"/>
    </font>
    <font>
      <sz val="10"/>
      <name val="Trebuchet MS"/>
      <family val="2"/>
    </font>
    <font>
      <sz val="9"/>
      <name val="Trebuchet MS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b/>
      <sz val="11"/>
      <name val="Trebuchet MS"/>
      <family val="2"/>
    </font>
    <font>
      <b/>
      <sz val="10"/>
      <color indexed="10"/>
      <name val="Trebuchet MS"/>
      <family val="2"/>
    </font>
    <font>
      <sz val="10"/>
      <name val="MS Sans Serif"/>
      <family val="2"/>
    </font>
    <font>
      <sz val="8"/>
      <name val="Trebuchet MS"/>
      <family val="2"/>
    </font>
    <font>
      <sz val="10"/>
      <name val="Helv"/>
    </font>
    <font>
      <b/>
      <sz val="9"/>
      <name val="Trebuchet MS"/>
      <family val="2"/>
    </font>
    <font>
      <b/>
      <sz val="12"/>
      <color indexed="8"/>
      <name val="Trebuchet MS"/>
      <family val="2"/>
    </font>
    <font>
      <sz val="12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10"/>
      <name val="Trebuchet MS"/>
      <family val="2"/>
    </font>
    <font>
      <sz val="14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sz val="8"/>
      <color theme="1"/>
      <name val="Trebuchet MS"/>
      <family val="2"/>
    </font>
    <font>
      <sz val="9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6" fontId="8" fillId="0" borderId="0" applyFont="0" applyFill="0" applyBorder="0" applyAlignment="0" applyProtection="0"/>
    <xf numFmtId="0" fontId="4" fillId="0" borderId="0"/>
    <xf numFmtId="0" fontId="14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822">
    <xf numFmtId="0" fontId="0" fillId="0" borderId="0" xfId="0"/>
    <xf numFmtId="0" fontId="2" fillId="0" borderId="0" xfId="0" applyFont="1" applyBorder="1" applyAlignment="1">
      <alignment horizontal="centerContinuous" vertical="top"/>
    </xf>
    <xf numFmtId="0" fontId="2" fillId="0" borderId="0" xfId="0" applyFont="1" applyFill="1" applyBorder="1" applyAlignment="1">
      <alignment horizontal="centerContinuous" vertical="top"/>
    </xf>
    <xf numFmtId="0" fontId="3" fillId="0" borderId="0" xfId="0" applyFont="1" applyBorder="1" applyAlignment="1">
      <alignment horizontal="centerContinuous" vertical="top"/>
    </xf>
    <xf numFmtId="0" fontId="3" fillId="0" borderId="0" xfId="0" applyFont="1" applyBorder="1" applyAlignment="1">
      <alignment vertical="top"/>
    </xf>
    <xf numFmtId="0" fontId="2" fillId="0" borderId="0" xfId="2" applyFont="1" applyFill="1" applyBorder="1" applyAlignment="1">
      <alignment horizontal="centerContinuous" vertical="top"/>
    </xf>
    <xf numFmtId="0" fontId="3" fillId="0" borderId="0" xfId="2" applyFont="1" applyFill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164" fontId="6" fillId="0" borderId="2" xfId="3" applyNumberFormat="1" applyFont="1" applyBorder="1" applyAlignment="1">
      <alignment horizontal="left" vertical="center"/>
    </xf>
    <xf numFmtId="49" fontId="6" fillId="0" borderId="3" xfId="0" applyNumberFormat="1" applyFont="1" applyFill="1" applyBorder="1" applyAlignment="1">
      <alignment horizontal="center" vertical="center"/>
    </xf>
    <xf numFmtId="164" fontId="6" fillId="0" borderId="3" xfId="3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Alignment="1">
      <alignment horizontal="center" vertical="top"/>
    </xf>
    <xf numFmtId="0" fontId="7" fillId="0" borderId="0" xfId="4" applyFont="1" applyBorder="1" applyAlignment="1">
      <alignment vertical="top"/>
    </xf>
    <xf numFmtId="0" fontId="7" fillId="0" borderId="0" xfId="4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164" fontId="6" fillId="0" borderId="1" xfId="3" applyNumberFormat="1" applyFont="1" applyBorder="1" applyAlignment="1">
      <alignment horizontal="left" vertical="center"/>
    </xf>
    <xf numFmtId="164" fontId="2" fillId="0" borderId="0" xfId="3" applyNumberFormat="1" applyFont="1" applyFill="1" applyAlignment="1">
      <alignment horizontal="centerContinuous" vertical="top"/>
    </xf>
    <xf numFmtId="41" fontId="2" fillId="0" borderId="0" xfId="3" applyNumberFormat="1" applyFont="1" applyFill="1" applyAlignment="1">
      <alignment horizontal="centerContinuous" vertical="top"/>
    </xf>
    <xf numFmtId="165" fontId="2" fillId="0" borderId="0" xfId="3" applyNumberFormat="1" applyFont="1" applyFill="1" applyAlignment="1">
      <alignment horizontal="centerContinuous" vertical="top"/>
    </xf>
    <xf numFmtId="165" fontId="2" fillId="0" borderId="0" xfId="3" applyNumberFormat="1" applyFont="1" applyFill="1" applyBorder="1" applyAlignment="1">
      <alignment horizontal="centerContinuous" vertical="top"/>
    </xf>
    <xf numFmtId="41" fontId="6" fillId="0" borderId="0" xfId="3" applyNumberFormat="1" applyFont="1" applyFill="1" applyAlignment="1">
      <alignment vertical="top"/>
    </xf>
    <xf numFmtId="0" fontId="6" fillId="0" borderId="0" xfId="3" applyFont="1" applyFill="1" applyAlignment="1">
      <alignment vertical="top"/>
    </xf>
    <xf numFmtId="0" fontId="5" fillId="2" borderId="1" xfId="3" applyFont="1" applyFill="1" applyBorder="1" applyAlignment="1">
      <alignment horizontal="center" vertical="top" wrapText="1"/>
    </xf>
    <xf numFmtId="0" fontId="5" fillId="0" borderId="0" xfId="3" applyFont="1" applyFill="1" applyAlignment="1">
      <alignment horizontal="center" vertical="top"/>
    </xf>
    <xf numFmtId="41" fontId="2" fillId="2" borderId="4" xfId="5" applyNumberFormat="1" applyFont="1" applyFill="1" applyBorder="1" applyAlignment="1">
      <alignment horizontal="centerContinuous" vertical="top"/>
    </xf>
    <xf numFmtId="41" fontId="5" fillId="2" borderId="5" xfId="5" applyNumberFormat="1" applyFont="1" applyFill="1" applyBorder="1" applyAlignment="1">
      <alignment horizontal="centerContinuous" vertical="top"/>
    </xf>
    <xf numFmtId="41" fontId="5" fillId="2" borderId="6" xfId="5" applyNumberFormat="1" applyFont="1" applyFill="1" applyBorder="1" applyAlignment="1">
      <alignment horizontal="centerContinuous" vertical="top"/>
    </xf>
    <xf numFmtId="166" fontId="5" fillId="0" borderId="0" xfId="5" applyFont="1" applyFill="1" applyAlignment="1">
      <alignment horizontal="center" vertical="top"/>
    </xf>
    <xf numFmtId="165" fontId="5" fillId="0" borderId="0" xfId="3" applyNumberFormat="1" applyFont="1" applyFill="1" applyAlignment="1">
      <alignment horizontal="center" vertical="top"/>
    </xf>
    <xf numFmtId="0" fontId="5" fillId="0" borderId="0" xfId="3" applyFont="1" applyFill="1" applyAlignment="1"/>
    <xf numFmtId="41" fontId="10" fillId="2" borderId="7" xfId="6" applyNumberFormat="1" applyFont="1" applyFill="1" applyBorder="1" applyAlignment="1">
      <alignment horizontal="right" wrapText="1"/>
    </xf>
    <xf numFmtId="41" fontId="10" fillId="2" borderId="0" xfId="6" applyNumberFormat="1" applyFont="1" applyFill="1" applyBorder="1" applyAlignment="1">
      <alignment horizontal="right" wrapText="1"/>
    </xf>
    <xf numFmtId="41" fontId="10" fillId="2" borderId="8" xfId="6" applyNumberFormat="1" applyFont="1" applyFill="1" applyBorder="1" applyAlignment="1">
      <alignment horizontal="right"/>
    </xf>
    <xf numFmtId="166" fontId="5" fillId="0" borderId="0" xfId="5" applyFont="1" applyFill="1" applyAlignment="1">
      <alignment horizontal="right"/>
    </xf>
    <xf numFmtId="41" fontId="5" fillId="2" borderId="7" xfId="6" applyNumberFormat="1" applyFont="1" applyFill="1" applyBorder="1" applyAlignment="1">
      <alignment horizontal="right" wrapText="1"/>
    </xf>
    <xf numFmtId="41" fontId="5" fillId="2" borderId="0" xfId="6" applyNumberFormat="1" applyFont="1" applyFill="1" applyBorder="1" applyAlignment="1">
      <alignment horizontal="right" wrapText="1"/>
    </xf>
    <xf numFmtId="41" fontId="5" fillId="2" borderId="8" xfId="6" applyNumberFormat="1" applyFont="1" applyFill="1" applyBorder="1" applyAlignment="1">
      <alignment horizontal="right"/>
    </xf>
    <xf numFmtId="165" fontId="5" fillId="0" borderId="0" xfId="3" applyNumberFormat="1" applyFont="1" applyFill="1" applyAlignment="1">
      <alignment horizontal="right"/>
    </xf>
    <xf numFmtId="41" fontId="6" fillId="0" borderId="0" xfId="3" applyNumberFormat="1" applyFont="1" applyFill="1" applyAlignment="1"/>
    <xf numFmtId="0" fontId="6" fillId="0" borderId="0" xfId="3" applyFont="1" applyFill="1" applyAlignment="1"/>
    <xf numFmtId="0" fontId="5" fillId="0" borderId="0" xfId="3" applyFont="1" applyFill="1" applyAlignment="1">
      <alignment vertical="top"/>
    </xf>
    <xf numFmtId="41" fontId="5" fillId="2" borderId="9" xfId="5" applyNumberFormat="1" applyFont="1" applyFill="1" applyBorder="1" applyAlignment="1">
      <alignment horizontal="right" vertical="top"/>
    </xf>
    <xf numFmtId="41" fontId="5" fillId="2" borderId="10" xfId="5" applyNumberFormat="1" applyFont="1" applyFill="1" applyBorder="1" applyAlignment="1">
      <alignment horizontal="right" vertical="top"/>
    </xf>
    <xf numFmtId="41" fontId="5" fillId="2" borderId="11" xfId="5" applyNumberFormat="1" applyFont="1" applyFill="1" applyBorder="1" applyAlignment="1">
      <alignment horizontal="right" vertical="top"/>
    </xf>
    <xf numFmtId="166" fontId="5" fillId="0" borderId="0" xfId="5" applyFont="1" applyFill="1" applyAlignment="1">
      <alignment horizontal="right" vertical="top"/>
    </xf>
    <xf numFmtId="165" fontId="5" fillId="0" borderId="0" xfId="3" applyNumberFormat="1" applyFont="1" applyFill="1" applyAlignment="1">
      <alignment horizontal="right" vertical="top"/>
    </xf>
    <xf numFmtId="165" fontId="5" fillId="2" borderId="9" xfId="1" applyNumberFormat="1" applyFont="1" applyFill="1" applyBorder="1" applyAlignment="1">
      <alignment horizontal="right" vertical="top"/>
    </xf>
    <xf numFmtId="165" fontId="5" fillId="2" borderId="11" xfId="1" applyNumberFormat="1" applyFont="1" applyFill="1" applyBorder="1" applyAlignment="1">
      <alignment horizontal="right" vertical="top"/>
    </xf>
    <xf numFmtId="0" fontId="5" fillId="0" borderId="0" xfId="3" applyFont="1" applyFill="1" applyBorder="1" applyAlignment="1">
      <alignment vertical="top" wrapText="1"/>
    </xf>
    <xf numFmtId="41" fontId="5" fillId="0" borderId="0" xfId="5" applyNumberFormat="1" applyFont="1" applyFill="1" applyBorder="1" applyAlignment="1">
      <alignment horizontal="center" vertical="top"/>
    </xf>
    <xf numFmtId="0" fontId="5" fillId="0" borderId="0" xfId="3" applyFont="1" applyFill="1" applyBorder="1" applyAlignment="1">
      <alignment horizontal="left" vertical="top"/>
    </xf>
    <xf numFmtId="166" fontId="6" fillId="0" borderId="0" xfId="5" applyFont="1" applyFill="1" applyBorder="1" applyAlignment="1">
      <alignment vertical="top"/>
    </xf>
    <xf numFmtId="165" fontId="6" fillId="0" borderId="0" xfId="3" applyNumberFormat="1" applyFont="1" applyFill="1" applyBorder="1" applyAlignment="1">
      <alignment vertical="top"/>
    </xf>
    <xf numFmtId="165" fontId="6" fillId="0" borderId="0" xfId="1" applyNumberFormat="1" applyFont="1" applyFill="1" applyBorder="1" applyAlignment="1">
      <alignment vertical="top"/>
    </xf>
    <xf numFmtId="41" fontId="6" fillId="0" borderId="0" xfId="3" applyNumberFormat="1" applyFont="1" applyFill="1" applyBorder="1" applyAlignment="1">
      <alignment vertical="top"/>
    </xf>
    <xf numFmtId="0" fontId="6" fillId="0" borderId="0" xfId="3" applyFont="1" applyFill="1" applyBorder="1" applyAlignment="1">
      <alignment vertical="top"/>
    </xf>
    <xf numFmtId="0" fontId="9" fillId="0" borderId="0" xfId="0" applyFont="1"/>
    <xf numFmtId="41" fontId="6" fillId="0" borderId="0" xfId="5" applyNumberFormat="1" applyFont="1" applyFill="1" applyAlignment="1">
      <alignment horizontal="center" vertical="top"/>
    </xf>
    <xf numFmtId="41" fontId="6" fillId="0" borderId="0" xfId="5" applyNumberFormat="1" applyFont="1" applyFill="1" applyAlignment="1">
      <alignment vertical="top"/>
    </xf>
    <xf numFmtId="166" fontId="6" fillId="0" borderId="0" xfId="5" applyFont="1" applyFill="1" applyAlignment="1">
      <alignment vertical="top"/>
    </xf>
    <xf numFmtId="165" fontId="6" fillId="0" borderId="0" xfId="3" applyNumberFormat="1" applyFont="1" applyFill="1" applyAlignment="1">
      <alignment vertical="top"/>
    </xf>
    <xf numFmtId="165" fontId="6" fillId="0" borderId="0" xfId="1" applyNumberFormat="1" applyFont="1" applyFill="1" applyAlignment="1">
      <alignment vertical="top"/>
    </xf>
    <xf numFmtId="0" fontId="6" fillId="0" borderId="0" xfId="0" applyFont="1" applyFill="1" applyBorder="1" applyAlignment="1">
      <alignment vertical="top"/>
    </xf>
    <xf numFmtId="41" fontId="6" fillId="0" borderId="0" xfId="0" applyNumberFormat="1" applyFont="1" applyFill="1" applyBorder="1" applyAlignment="1">
      <alignment vertical="top"/>
    </xf>
    <xf numFmtId="4" fontId="6" fillId="0" borderId="0" xfId="0" applyNumberFormat="1" applyFont="1" applyFill="1" applyBorder="1" applyAlignment="1">
      <alignment vertical="top"/>
    </xf>
    <xf numFmtId="165" fontId="6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5" fillId="0" borderId="0" xfId="3" applyFont="1" applyFill="1" applyBorder="1" applyAlignment="1">
      <alignment horizontal="left" vertical="top" wrapText="1"/>
    </xf>
    <xf numFmtId="0" fontId="6" fillId="0" borderId="0" xfId="0" applyFont="1" applyFill="1" applyAlignment="1">
      <alignment vertical="top"/>
    </xf>
    <xf numFmtId="4" fontId="6" fillId="0" borderId="0" xfId="0" applyNumberFormat="1" applyFont="1" applyFill="1" applyAlignment="1">
      <alignment vertical="top"/>
    </xf>
    <xf numFmtId="165" fontId="6" fillId="0" borderId="0" xfId="0" applyNumberFormat="1" applyFont="1" applyFill="1" applyAlignment="1">
      <alignment vertical="top"/>
    </xf>
    <xf numFmtId="0" fontId="6" fillId="0" borderId="0" xfId="3" applyFont="1" applyFill="1" applyBorder="1" applyAlignment="1">
      <alignment horizontal="left" vertical="top" wrapText="1"/>
    </xf>
    <xf numFmtId="0" fontId="5" fillId="2" borderId="1" xfId="3" applyFont="1" applyFill="1" applyBorder="1" applyAlignment="1">
      <alignment horizontal="left" vertical="top" wrapText="1"/>
    </xf>
    <xf numFmtId="41" fontId="6" fillId="2" borderId="4" xfId="0" applyNumberFormat="1" applyFont="1" applyFill="1" applyBorder="1" applyAlignment="1">
      <alignment horizontal="center" vertical="top"/>
    </xf>
    <xf numFmtId="41" fontId="6" fillId="2" borderId="5" xfId="0" applyNumberFormat="1" applyFont="1" applyFill="1" applyBorder="1" applyAlignment="1">
      <alignment horizontal="center" vertical="top"/>
    </xf>
    <xf numFmtId="41" fontId="6" fillId="2" borderId="6" xfId="0" applyNumberFormat="1" applyFont="1" applyFill="1" applyBorder="1" applyAlignment="1">
      <alignment vertical="top"/>
    </xf>
    <xf numFmtId="0" fontId="12" fillId="2" borderId="2" xfId="3" applyFont="1" applyFill="1" applyBorder="1" applyAlignment="1">
      <alignment horizontal="left" vertical="top" wrapText="1"/>
    </xf>
    <xf numFmtId="41" fontId="5" fillId="2" borderId="7" xfId="0" applyNumberFormat="1" applyFont="1" applyFill="1" applyBorder="1" applyAlignment="1">
      <alignment horizontal="center" vertical="top"/>
    </xf>
    <xf numFmtId="41" fontId="5" fillId="2" borderId="0" xfId="0" applyNumberFormat="1" applyFont="1" applyFill="1" applyBorder="1" applyAlignment="1">
      <alignment horizontal="center" vertical="top"/>
    </xf>
    <xf numFmtId="41" fontId="5" fillId="2" borderId="8" xfId="0" applyNumberFormat="1" applyFont="1" applyFill="1" applyBorder="1" applyAlignment="1">
      <alignment horizontal="center" vertical="top"/>
    </xf>
    <xf numFmtId="3" fontId="6" fillId="0" borderId="0" xfId="0" applyNumberFormat="1" applyFont="1" applyFill="1" applyAlignment="1">
      <alignment vertical="top"/>
    </xf>
    <xf numFmtId="0" fontId="6" fillId="2" borderId="3" xfId="3" applyFont="1" applyFill="1" applyBorder="1" applyAlignment="1">
      <alignment vertical="top"/>
    </xf>
    <xf numFmtId="41" fontId="6" fillId="2" borderId="9" xfId="5" applyNumberFormat="1" applyFont="1" applyFill="1" applyBorder="1" applyAlignment="1">
      <alignment horizontal="center" vertical="top"/>
    </xf>
    <xf numFmtId="41" fontId="6" fillId="2" borderId="10" xfId="5" applyNumberFormat="1" applyFont="1" applyFill="1" applyBorder="1" applyAlignment="1">
      <alignment horizontal="center" vertical="top"/>
    </xf>
    <xf numFmtId="41" fontId="6" fillId="2" borderId="11" xfId="5" applyNumberFormat="1" applyFont="1" applyFill="1" applyBorder="1" applyAlignment="1">
      <alignment vertical="top"/>
    </xf>
    <xf numFmtId="41" fontId="13" fillId="0" borderId="0" xfId="5" applyNumberFormat="1" applyFont="1" applyFill="1" applyBorder="1" applyAlignment="1">
      <alignment horizontal="center" vertical="top"/>
    </xf>
    <xf numFmtId="166" fontId="5" fillId="0" borderId="0" xfId="5" applyNumberFormat="1" applyFont="1" applyFill="1" applyBorder="1" applyAlignment="1">
      <alignment horizontal="right" vertical="top"/>
    </xf>
    <xf numFmtId="165" fontId="5" fillId="0" borderId="0" xfId="3" applyNumberFormat="1" applyFont="1" applyFill="1" applyBorder="1" applyAlignment="1">
      <alignment horizontal="right" vertical="top"/>
    </xf>
    <xf numFmtId="0" fontId="7" fillId="0" borderId="0" xfId="7" applyFont="1" applyBorder="1" applyAlignment="1">
      <alignment vertical="top"/>
    </xf>
    <xf numFmtId="0" fontId="6" fillId="0" borderId="0" xfId="7" applyFont="1" applyFill="1" applyBorder="1" applyAlignment="1">
      <alignment vertical="top"/>
    </xf>
    <xf numFmtId="41" fontId="15" fillId="0" borderId="0" xfId="7" applyNumberFormat="1" applyFont="1" applyBorder="1" applyAlignment="1">
      <alignment horizontal="center" vertical="top"/>
    </xf>
    <xf numFmtId="3" fontId="15" fillId="0" borderId="0" xfId="7" applyNumberFormat="1" applyFont="1" applyFill="1" applyBorder="1" applyAlignment="1">
      <alignment horizontal="center" vertical="top"/>
    </xf>
    <xf numFmtId="165" fontId="15" fillId="0" borderId="0" xfId="7" applyNumberFormat="1" applyFont="1" applyFill="1" applyBorder="1" applyAlignment="1">
      <alignment vertical="top"/>
    </xf>
    <xf numFmtId="0" fontId="15" fillId="0" borderId="0" xfId="7" applyFont="1" applyFill="1" applyBorder="1" applyAlignment="1">
      <alignment vertical="top"/>
    </xf>
    <xf numFmtId="0" fontId="7" fillId="0" borderId="0" xfId="2" applyFont="1" applyBorder="1" applyAlignment="1">
      <alignment horizontal="left" vertical="top"/>
    </xf>
    <xf numFmtId="0" fontId="6" fillId="0" borderId="0" xfId="2" applyFont="1" applyFill="1" applyBorder="1" applyAlignment="1">
      <alignment horizontal="left" vertical="top"/>
    </xf>
    <xf numFmtId="41" fontId="6" fillId="0" borderId="0" xfId="5" applyNumberFormat="1" applyFont="1" applyAlignment="1">
      <alignment horizontal="center" vertical="top"/>
    </xf>
    <xf numFmtId="41" fontId="5" fillId="0" borderId="0" xfId="2" applyNumberFormat="1" applyFont="1" applyBorder="1" applyAlignment="1">
      <alignment horizontal="left" vertical="top"/>
    </xf>
    <xf numFmtId="165" fontId="15" fillId="0" borderId="0" xfId="8" applyNumberFormat="1" applyFont="1" applyFill="1" applyBorder="1" applyAlignment="1">
      <alignment vertical="top"/>
    </xf>
    <xf numFmtId="165" fontId="15" fillId="0" borderId="0" xfId="8" applyNumberFormat="1" applyFont="1" applyBorder="1" applyAlignment="1">
      <alignment vertical="top"/>
    </xf>
    <xf numFmtId="0" fontId="15" fillId="0" borderId="0" xfId="8" applyFont="1" applyBorder="1" applyAlignment="1">
      <alignment vertical="top"/>
    </xf>
    <xf numFmtId="164" fontId="2" fillId="0" borderId="0" xfId="3" applyNumberFormat="1" applyFont="1" applyAlignment="1">
      <alignment horizontal="centerContinuous" vertical="top"/>
    </xf>
    <xf numFmtId="41" fontId="2" fillId="0" borderId="0" xfId="3" applyNumberFormat="1" applyFont="1" applyAlignment="1">
      <alignment horizontal="centerContinuous" vertical="top"/>
    </xf>
    <xf numFmtId="165" fontId="6" fillId="0" borderId="0" xfId="3" applyNumberFormat="1" applyFont="1" applyAlignment="1">
      <alignment horizontal="centerContinuous" vertical="top"/>
    </xf>
    <xf numFmtId="0" fontId="6" fillId="0" borderId="0" xfId="3" applyFont="1" applyAlignment="1">
      <alignment vertical="top"/>
    </xf>
    <xf numFmtId="0" fontId="2" fillId="0" borderId="0" xfId="0" applyFont="1" applyAlignment="1">
      <alignment horizontal="centerContinuous"/>
    </xf>
    <xf numFmtId="41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164" fontId="2" fillId="0" borderId="0" xfId="3" applyNumberFormat="1" applyFont="1" applyAlignment="1">
      <alignment horizontal="center" vertical="top"/>
    </xf>
    <xf numFmtId="41" fontId="2" fillId="0" borderId="0" xfId="3" applyNumberFormat="1" applyFont="1" applyAlignment="1">
      <alignment horizontal="center" vertical="top"/>
    </xf>
    <xf numFmtId="165" fontId="6" fillId="0" borderId="0" xfId="3" applyNumberFormat="1" applyFont="1" applyAlignment="1">
      <alignment vertical="top"/>
    </xf>
    <xf numFmtId="0" fontId="6" fillId="2" borderId="1" xfId="3" applyFont="1" applyFill="1" applyBorder="1" applyAlignment="1">
      <alignment vertical="top"/>
    </xf>
    <xf numFmtId="0" fontId="5" fillId="0" borderId="0" xfId="3" applyFont="1" applyFill="1" applyBorder="1" applyAlignment="1">
      <alignment horizontal="center" vertical="top"/>
    </xf>
    <xf numFmtId="166" fontId="5" fillId="0" borderId="0" xfId="5" applyFont="1" applyFill="1" applyBorder="1" applyAlignment="1">
      <alignment horizontal="center" vertical="top"/>
    </xf>
    <xf numFmtId="165" fontId="6" fillId="2" borderId="4" xfId="3" applyNumberFormat="1" applyFont="1" applyFill="1" applyBorder="1" applyAlignment="1">
      <alignment vertical="top"/>
    </xf>
    <xf numFmtId="165" fontId="6" fillId="2" borderId="6" xfId="3" applyNumberFormat="1" applyFont="1" applyFill="1" applyBorder="1" applyAlignment="1">
      <alignment vertical="top"/>
    </xf>
    <xf numFmtId="0" fontId="17" fillId="0" borderId="0" xfId="3" applyFont="1" applyFill="1" applyBorder="1" applyAlignment="1"/>
    <xf numFmtId="166" fontId="17" fillId="0" borderId="0" xfId="5" applyFont="1" applyFill="1" applyBorder="1" applyAlignment="1">
      <alignment horizontal="right"/>
    </xf>
    <xf numFmtId="165" fontId="7" fillId="0" borderId="0" xfId="3" applyNumberFormat="1" applyFont="1" applyFill="1" applyBorder="1" applyAlignment="1">
      <alignment horizontal="right"/>
    </xf>
    <xf numFmtId="165" fontId="5" fillId="2" borderId="7" xfId="3" applyNumberFormat="1" applyFont="1" applyFill="1" applyBorder="1" applyAlignment="1">
      <alignment horizontal="right" wrapText="1"/>
    </xf>
    <xf numFmtId="165" fontId="5" fillId="2" borderId="8" xfId="3" applyNumberFormat="1" applyFont="1" applyFill="1" applyBorder="1" applyAlignment="1">
      <alignment horizontal="right" wrapText="1"/>
    </xf>
    <xf numFmtId="0" fontId="7" fillId="0" borderId="0" xfId="3" applyFont="1" applyFill="1" applyBorder="1" applyAlignment="1"/>
    <xf numFmtId="0" fontId="5" fillId="0" borderId="0" xfId="3" applyFont="1" applyFill="1" applyBorder="1" applyAlignment="1">
      <alignment vertical="top"/>
    </xf>
    <xf numFmtId="165" fontId="6" fillId="0" borderId="0" xfId="3" applyNumberFormat="1" applyFont="1" applyFill="1" applyBorder="1" applyAlignment="1">
      <alignment horizontal="right" vertical="top"/>
    </xf>
    <xf numFmtId="165" fontId="5" fillId="2" borderId="9" xfId="3" applyNumberFormat="1" applyFont="1" applyFill="1" applyBorder="1" applyAlignment="1">
      <alignment horizontal="right" vertical="top"/>
    </xf>
    <xf numFmtId="165" fontId="5" fillId="2" borderId="11" xfId="3" applyNumberFormat="1" applyFont="1" applyFill="1" applyBorder="1" applyAlignment="1">
      <alignment horizontal="right" vertical="top"/>
    </xf>
    <xf numFmtId="41" fontId="5" fillId="2" borderId="4" xfId="5" applyNumberFormat="1" applyFont="1" applyFill="1" applyBorder="1" applyAlignment="1">
      <alignment horizontal="center" vertical="top"/>
    </xf>
    <xf numFmtId="41" fontId="5" fillId="2" borderId="5" xfId="5" applyNumberFormat="1" applyFont="1" applyFill="1" applyBorder="1" applyAlignment="1">
      <alignment horizontal="center" vertical="top"/>
    </xf>
    <xf numFmtId="41" fontId="5" fillId="2" borderId="6" xfId="5" applyNumberFormat="1" applyFont="1" applyFill="1" applyBorder="1" applyAlignment="1">
      <alignment horizontal="center" vertical="top"/>
    </xf>
    <xf numFmtId="165" fontId="6" fillId="2" borderId="4" xfId="3" applyNumberFormat="1" applyFont="1" applyFill="1" applyBorder="1" applyAlignment="1">
      <alignment horizontal="center" vertical="top"/>
    </xf>
    <xf numFmtId="165" fontId="6" fillId="2" borderId="6" xfId="3" applyNumberFormat="1" applyFont="1" applyFill="1" applyBorder="1" applyAlignment="1">
      <alignment horizontal="center" vertical="top"/>
    </xf>
    <xf numFmtId="0" fontId="5" fillId="2" borderId="2" xfId="3" applyFont="1" applyFill="1" applyBorder="1" applyAlignment="1">
      <alignment horizontal="left" vertical="top"/>
    </xf>
    <xf numFmtId="41" fontId="5" fillId="2" borderId="7" xfId="5" applyNumberFormat="1" applyFont="1" applyFill="1" applyBorder="1" applyAlignment="1">
      <alignment horizontal="center" vertical="top"/>
    </xf>
    <xf numFmtId="41" fontId="5" fillId="2" borderId="0" xfId="5" applyNumberFormat="1" applyFont="1" applyFill="1" applyBorder="1" applyAlignment="1">
      <alignment horizontal="center" vertical="top"/>
    </xf>
    <xf numFmtId="41" fontId="5" fillId="2" borderId="8" xfId="5" applyNumberFormat="1" applyFont="1" applyFill="1" applyBorder="1" applyAlignment="1">
      <alignment horizontal="center" vertical="top"/>
    </xf>
    <xf numFmtId="165" fontId="5" fillId="2" borderId="7" xfId="1" applyNumberFormat="1" applyFont="1" applyFill="1" applyBorder="1" applyAlignment="1">
      <alignment horizontal="center" vertical="top"/>
    </xf>
    <xf numFmtId="165" fontId="5" fillId="2" borderId="8" xfId="1" applyNumberFormat="1" applyFont="1" applyFill="1" applyBorder="1" applyAlignment="1">
      <alignment horizontal="center" vertical="top"/>
    </xf>
    <xf numFmtId="0" fontId="5" fillId="2" borderId="3" xfId="3" applyFont="1" applyFill="1" applyBorder="1" applyAlignment="1">
      <alignment horizontal="left" vertical="top"/>
    </xf>
    <xf numFmtId="41" fontId="5" fillId="2" borderId="9" xfId="5" applyNumberFormat="1" applyFont="1" applyFill="1" applyBorder="1" applyAlignment="1">
      <alignment horizontal="center" vertical="top"/>
    </xf>
    <xf numFmtId="41" fontId="5" fillId="2" borderId="10" xfId="5" applyNumberFormat="1" applyFont="1" applyFill="1" applyBorder="1" applyAlignment="1">
      <alignment horizontal="center" vertical="top"/>
    </xf>
    <xf numFmtId="41" fontId="5" fillId="2" borderId="11" xfId="5" applyNumberFormat="1" applyFont="1" applyFill="1" applyBorder="1" applyAlignment="1">
      <alignment horizontal="center" vertical="top"/>
    </xf>
    <xf numFmtId="165" fontId="6" fillId="2" borderId="9" xfId="3" applyNumberFormat="1" applyFont="1" applyFill="1" applyBorder="1" applyAlignment="1">
      <alignment horizontal="center" vertical="top"/>
    </xf>
    <xf numFmtId="165" fontId="6" fillId="2" borderId="11" xfId="3" applyNumberFormat="1" applyFont="1" applyFill="1" applyBorder="1" applyAlignment="1">
      <alignment horizontal="center" vertical="top"/>
    </xf>
    <xf numFmtId="0" fontId="5" fillId="0" borderId="0" xfId="3" applyFont="1" applyBorder="1" applyAlignment="1">
      <alignment horizontal="left" vertical="top"/>
    </xf>
    <xf numFmtId="165" fontId="6" fillId="0" borderId="0" xfId="3" applyNumberFormat="1" applyFont="1" applyBorder="1" applyAlignment="1">
      <alignment vertical="top"/>
    </xf>
    <xf numFmtId="165" fontId="6" fillId="0" borderId="0" xfId="3" applyNumberFormat="1" applyFont="1" applyBorder="1" applyAlignment="1">
      <alignment horizontal="center" vertical="top"/>
    </xf>
    <xf numFmtId="0" fontId="6" fillId="0" borderId="0" xfId="3" applyFont="1" applyBorder="1" applyAlignment="1">
      <alignment vertical="top"/>
    </xf>
    <xf numFmtId="41" fontId="6" fillId="0" borderId="0" xfId="5" applyNumberFormat="1" applyFont="1" applyAlignment="1">
      <alignment vertical="top"/>
    </xf>
    <xf numFmtId="166" fontId="6" fillId="0" borderId="0" xfId="5" applyFont="1" applyAlignment="1">
      <alignment vertical="top"/>
    </xf>
    <xf numFmtId="0" fontId="6" fillId="0" borderId="0" xfId="3" applyFont="1" applyFill="1" applyBorder="1" applyAlignment="1">
      <alignment horizontal="left" vertical="center"/>
    </xf>
    <xf numFmtId="41" fontId="6" fillId="0" borderId="0" xfId="3" applyNumberFormat="1" applyFont="1" applyFill="1" applyBorder="1" applyAlignment="1">
      <alignment horizontal="center" vertical="center"/>
    </xf>
    <xf numFmtId="166" fontId="6" fillId="0" borderId="0" xfId="5" applyNumberFormat="1" applyFont="1" applyFill="1" applyBorder="1" applyAlignment="1">
      <alignment vertical="center"/>
    </xf>
    <xf numFmtId="165" fontId="6" fillId="0" borderId="0" xfId="3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165" fontId="6" fillId="0" borderId="0" xfId="3" applyNumberFormat="1" applyFont="1" applyFill="1" applyBorder="1" applyAlignment="1">
      <alignment horizontal="center" vertical="center"/>
    </xf>
    <xf numFmtId="0" fontId="18" fillId="0" borderId="0" xfId="6" applyFont="1" applyBorder="1" applyAlignment="1">
      <alignment horizontal="centerContinuous" vertical="top"/>
    </xf>
    <xf numFmtId="41" fontId="18" fillId="0" borderId="0" xfId="6" applyNumberFormat="1" applyFont="1" applyBorder="1" applyAlignment="1">
      <alignment horizontal="centerContinuous" vertical="top"/>
    </xf>
    <xf numFmtId="41" fontId="2" fillId="0" borderId="0" xfId="6" applyNumberFormat="1" applyFont="1" applyBorder="1" applyAlignment="1">
      <alignment horizontal="centerContinuous" vertical="top"/>
    </xf>
    <xf numFmtId="165" fontId="18" fillId="0" borderId="0" xfId="6" applyNumberFormat="1" applyFont="1" applyBorder="1" applyAlignment="1">
      <alignment horizontal="centerContinuous" vertical="top"/>
    </xf>
    <xf numFmtId="0" fontId="6" fillId="0" borderId="0" xfId="6" applyFont="1" applyBorder="1" applyAlignment="1">
      <alignment vertical="top"/>
    </xf>
    <xf numFmtId="41" fontId="11" fillId="0" borderId="0" xfId="6" applyNumberFormat="1" applyFont="1" applyBorder="1" applyAlignment="1">
      <alignment horizontal="centerContinuous" vertical="top"/>
    </xf>
    <xf numFmtId="41" fontId="6" fillId="0" borderId="0" xfId="6" applyNumberFormat="1" applyFont="1" applyBorder="1" applyAlignment="1">
      <alignment horizontal="centerContinuous" vertical="top"/>
    </xf>
    <xf numFmtId="165" fontId="11" fillId="0" borderId="0" xfId="6" applyNumberFormat="1" applyFont="1" applyBorder="1" applyAlignment="1">
      <alignment horizontal="centerContinuous" vertical="top"/>
    </xf>
    <xf numFmtId="0" fontId="18" fillId="0" borderId="0" xfId="6" applyFont="1" applyBorder="1" applyAlignment="1">
      <alignment vertical="top"/>
    </xf>
    <xf numFmtId="41" fontId="11" fillId="0" borderId="0" xfId="6" applyNumberFormat="1" applyFont="1" applyBorder="1" applyAlignment="1">
      <alignment vertical="top"/>
    </xf>
    <xf numFmtId="41" fontId="19" fillId="0" borderId="0" xfId="6" applyNumberFormat="1" applyFont="1" applyBorder="1" applyAlignment="1">
      <alignment vertical="top"/>
    </xf>
    <xf numFmtId="41" fontId="6" fillId="0" borderId="0" xfId="6" applyNumberFormat="1" applyFont="1" applyBorder="1" applyAlignment="1">
      <alignment vertical="top"/>
    </xf>
    <xf numFmtId="41" fontId="3" fillId="0" borderId="0" xfId="6" applyNumberFormat="1" applyFont="1" applyBorder="1" applyAlignment="1">
      <alignment vertical="top"/>
    </xf>
    <xf numFmtId="0" fontId="5" fillId="2" borderId="1" xfId="6" applyFont="1" applyFill="1" applyBorder="1" applyAlignment="1">
      <alignment vertical="top"/>
    </xf>
    <xf numFmtId="0" fontId="5" fillId="0" borderId="0" xfId="6" applyFont="1" applyFill="1" applyBorder="1" applyAlignment="1">
      <alignment vertical="top"/>
    </xf>
    <xf numFmtId="41" fontId="2" fillId="2" borderId="4" xfId="9" applyNumberFormat="1" applyFont="1" applyFill="1" applyBorder="1" applyAlignment="1">
      <alignment horizontal="centerContinuous" vertical="top"/>
    </xf>
    <xf numFmtId="41" fontId="10" fillId="2" borderId="5" xfId="6" applyNumberFormat="1" applyFont="1" applyFill="1" applyBorder="1" applyAlignment="1">
      <alignment horizontal="centerContinuous" vertical="top"/>
    </xf>
    <xf numFmtId="41" fontId="10" fillId="2" borderId="6" xfId="6" applyNumberFormat="1" applyFont="1" applyFill="1" applyBorder="1" applyAlignment="1">
      <alignment horizontal="centerContinuous" vertical="top"/>
    </xf>
    <xf numFmtId="0" fontId="10" fillId="0" borderId="0" xfId="6" applyFont="1" applyFill="1" applyBorder="1" applyAlignment="1">
      <alignment horizontal="left" vertical="top"/>
    </xf>
    <xf numFmtId="41" fontId="5" fillId="2" borderId="5" xfId="6" applyNumberFormat="1" applyFont="1" applyFill="1" applyBorder="1" applyAlignment="1">
      <alignment horizontal="centerContinuous" vertical="top"/>
    </xf>
    <xf numFmtId="41" fontId="5" fillId="2" borderId="6" xfId="6" applyNumberFormat="1" applyFont="1" applyFill="1" applyBorder="1" applyAlignment="1">
      <alignment horizontal="centerContinuous" vertical="top"/>
    </xf>
    <xf numFmtId="165" fontId="10" fillId="0" borderId="0" xfId="6" applyNumberFormat="1" applyFont="1" applyFill="1" applyBorder="1" applyAlignment="1">
      <alignment vertical="top"/>
    </xf>
    <xf numFmtId="165" fontId="5" fillId="2" borderId="4" xfId="9" applyNumberFormat="1" applyFont="1" applyFill="1" applyBorder="1" applyAlignment="1">
      <alignment horizontal="centerContinuous" vertical="top"/>
    </xf>
    <xf numFmtId="165" fontId="5" fillId="2" borderId="6" xfId="9" applyNumberFormat="1" applyFont="1" applyFill="1" applyBorder="1" applyAlignment="1">
      <alignment horizontal="centerContinuous" vertical="top"/>
    </xf>
    <xf numFmtId="0" fontId="10" fillId="0" borderId="0" xfId="6" applyFont="1" applyFill="1" applyBorder="1" applyAlignment="1">
      <alignment horizontal="center"/>
    </xf>
    <xf numFmtId="0" fontId="10" fillId="0" borderId="0" xfId="6" applyFont="1" applyFill="1" applyBorder="1" applyAlignment="1">
      <alignment horizontal="right"/>
    </xf>
    <xf numFmtId="165" fontId="10" fillId="0" borderId="0" xfId="6" applyNumberFormat="1" applyFont="1" applyFill="1" applyBorder="1" applyAlignment="1">
      <alignment horizontal="right"/>
    </xf>
    <xf numFmtId="165" fontId="10" fillId="2" borderId="7" xfId="6" applyNumberFormat="1" applyFont="1" applyFill="1" applyBorder="1" applyAlignment="1">
      <alignment horizontal="right" wrapText="1"/>
    </xf>
    <xf numFmtId="165" fontId="10" fillId="2" borderId="8" xfId="6" applyNumberFormat="1" applyFont="1" applyFill="1" applyBorder="1" applyAlignment="1">
      <alignment horizontal="right" wrapText="1"/>
    </xf>
    <xf numFmtId="0" fontId="5" fillId="0" borderId="0" xfId="6" applyFont="1" applyFill="1" applyBorder="1" applyAlignment="1"/>
    <xf numFmtId="165" fontId="10" fillId="0" borderId="0" xfId="6" applyNumberFormat="1" applyFont="1" applyFill="1" applyBorder="1" applyAlignment="1">
      <alignment horizontal="right" vertical="top"/>
    </xf>
    <xf numFmtId="165" fontId="10" fillId="2" borderId="9" xfId="6" applyNumberFormat="1" applyFont="1" applyFill="1" applyBorder="1" applyAlignment="1">
      <alignment horizontal="right" vertical="top"/>
    </xf>
    <xf numFmtId="165" fontId="10" fillId="2" borderId="11" xfId="6" applyNumberFormat="1" applyFont="1" applyFill="1" applyBorder="1" applyAlignment="1">
      <alignment horizontal="right" vertical="top"/>
    </xf>
    <xf numFmtId="0" fontId="11" fillId="0" borderId="0" xfId="6" applyFont="1" applyBorder="1" applyAlignment="1">
      <alignment vertical="top"/>
    </xf>
    <xf numFmtId="165" fontId="11" fillId="0" borderId="0" xfId="6" applyNumberFormat="1" applyFont="1" applyBorder="1" applyAlignment="1">
      <alignment vertical="top"/>
    </xf>
    <xf numFmtId="0" fontId="10" fillId="0" borderId="0" xfId="6" applyFont="1" applyFill="1" applyBorder="1" applyAlignment="1">
      <alignment vertical="top"/>
    </xf>
    <xf numFmtId="41" fontId="10" fillId="2" borderId="4" xfId="6" applyNumberFormat="1" applyFont="1" applyFill="1" applyBorder="1" applyAlignment="1">
      <alignment horizontal="center" vertical="top"/>
    </xf>
    <xf numFmtId="41" fontId="10" fillId="2" borderId="5" xfId="6" applyNumberFormat="1" applyFont="1" applyFill="1" applyBorder="1" applyAlignment="1">
      <alignment horizontal="center" vertical="top"/>
    </xf>
    <xf numFmtId="41" fontId="10" fillId="2" borderId="6" xfId="6" applyNumberFormat="1" applyFont="1" applyFill="1" applyBorder="1" applyAlignment="1">
      <alignment horizontal="right" vertical="top"/>
    </xf>
    <xf numFmtId="166" fontId="10" fillId="0" borderId="0" xfId="6" applyNumberFormat="1" applyFont="1" applyFill="1" applyBorder="1" applyAlignment="1">
      <alignment horizontal="right" vertical="top"/>
    </xf>
    <xf numFmtId="41" fontId="5" fillId="2" borderId="4" xfId="6" applyNumberFormat="1" applyFont="1" applyFill="1" applyBorder="1" applyAlignment="1">
      <alignment horizontal="center" vertical="top"/>
    </xf>
    <xf numFmtId="41" fontId="5" fillId="2" borderId="5" xfId="6" applyNumberFormat="1" applyFont="1" applyFill="1" applyBorder="1" applyAlignment="1">
      <alignment horizontal="right" vertical="top"/>
    </xf>
    <xf numFmtId="41" fontId="5" fillId="2" borderId="6" xfId="6" applyNumberFormat="1" applyFont="1" applyFill="1" applyBorder="1" applyAlignment="1">
      <alignment horizontal="right" vertical="top"/>
    </xf>
    <xf numFmtId="165" fontId="10" fillId="2" borderId="4" xfId="6" applyNumberFormat="1" applyFont="1" applyFill="1" applyBorder="1" applyAlignment="1">
      <alignment horizontal="center" vertical="top"/>
    </xf>
    <xf numFmtId="165" fontId="10" fillId="2" borderId="6" xfId="6" applyNumberFormat="1" applyFont="1" applyFill="1" applyBorder="1" applyAlignment="1">
      <alignment horizontal="center" vertical="top"/>
    </xf>
    <xf numFmtId="0" fontId="10" fillId="2" borderId="2" xfId="6" applyFont="1" applyFill="1" applyBorder="1" applyAlignment="1">
      <alignment vertical="top"/>
    </xf>
    <xf numFmtId="41" fontId="10" fillId="2" borderId="7" xfId="6" applyNumberFormat="1" applyFont="1" applyFill="1" applyBorder="1" applyAlignment="1">
      <alignment horizontal="center" vertical="top"/>
    </xf>
    <xf numFmtId="41" fontId="10" fillId="2" borderId="0" xfId="6" applyNumberFormat="1" applyFont="1" applyFill="1" applyBorder="1" applyAlignment="1">
      <alignment horizontal="center" vertical="top"/>
    </xf>
    <xf numFmtId="41" fontId="10" fillId="2" borderId="8" xfId="6" applyNumberFormat="1" applyFont="1" applyFill="1" applyBorder="1" applyAlignment="1">
      <alignment horizontal="center" vertical="top"/>
    </xf>
    <xf numFmtId="41" fontId="5" fillId="2" borderId="7" xfId="6" applyNumberFormat="1" applyFont="1" applyFill="1" applyBorder="1" applyAlignment="1">
      <alignment horizontal="center" vertical="top"/>
    </xf>
    <xf numFmtId="41" fontId="5" fillId="2" borderId="0" xfId="6" applyNumberFormat="1" applyFont="1" applyFill="1" applyBorder="1" applyAlignment="1">
      <alignment horizontal="center" vertical="top"/>
    </xf>
    <xf numFmtId="41" fontId="5" fillId="2" borderId="8" xfId="6" applyNumberFormat="1" applyFont="1" applyFill="1" applyBorder="1" applyAlignment="1">
      <alignment horizontal="center" vertical="top"/>
    </xf>
    <xf numFmtId="165" fontId="10" fillId="2" borderId="7" xfId="6" applyNumberFormat="1" applyFont="1" applyFill="1" applyBorder="1" applyAlignment="1">
      <alignment vertical="top"/>
    </xf>
    <xf numFmtId="165" fontId="10" fillId="2" borderId="8" xfId="6" applyNumberFormat="1" applyFont="1" applyFill="1" applyBorder="1" applyAlignment="1">
      <alignment vertical="top"/>
    </xf>
    <xf numFmtId="0" fontId="11" fillId="2" borderId="3" xfId="6" applyFont="1" applyFill="1" applyBorder="1" applyAlignment="1">
      <alignment vertical="top"/>
    </xf>
    <xf numFmtId="0" fontId="11" fillId="0" borderId="0" xfId="6" applyFont="1" applyFill="1" applyBorder="1" applyAlignment="1">
      <alignment vertical="top"/>
    </xf>
    <xf numFmtId="41" fontId="11" fillId="2" borderId="9" xfId="6" applyNumberFormat="1" applyFont="1" applyFill="1" applyBorder="1" applyAlignment="1">
      <alignment horizontal="center" vertical="top"/>
    </xf>
    <xf numFmtId="41" fontId="11" fillId="2" borderId="10" xfId="6" applyNumberFormat="1" applyFont="1" applyFill="1" applyBorder="1" applyAlignment="1">
      <alignment horizontal="center" vertical="top"/>
    </xf>
    <xf numFmtId="41" fontId="11" fillId="2" borderId="11" xfId="6" applyNumberFormat="1" applyFont="1" applyFill="1" applyBorder="1" applyAlignment="1">
      <alignment vertical="top"/>
    </xf>
    <xf numFmtId="41" fontId="6" fillId="2" borderId="9" xfId="6" applyNumberFormat="1" applyFont="1" applyFill="1" applyBorder="1" applyAlignment="1">
      <alignment horizontal="center" vertical="top"/>
    </xf>
    <xf numFmtId="41" fontId="6" fillId="2" borderId="10" xfId="6" applyNumberFormat="1" applyFont="1" applyFill="1" applyBorder="1" applyAlignment="1">
      <alignment vertical="top"/>
    </xf>
    <xf numFmtId="41" fontId="6" fillId="2" borderId="11" xfId="6" applyNumberFormat="1" applyFont="1" applyFill="1" applyBorder="1" applyAlignment="1">
      <alignment vertical="top"/>
    </xf>
    <xf numFmtId="165" fontId="11" fillId="0" borderId="0" xfId="6" applyNumberFormat="1" applyFont="1" applyFill="1" applyBorder="1" applyAlignment="1">
      <alignment vertical="top"/>
    </xf>
    <xf numFmtId="165" fontId="11" fillId="2" borderId="9" xfId="6" applyNumberFormat="1" applyFont="1" applyFill="1" applyBorder="1" applyAlignment="1">
      <alignment vertical="top"/>
    </xf>
    <xf numFmtId="165" fontId="11" fillId="2" borderId="11" xfId="6" applyNumberFormat="1" applyFont="1" applyFill="1" applyBorder="1" applyAlignment="1">
      <alignment vertical="top"/>
    </xf>
    <xf numFmtId="0" fontId="6" fillId="0" borderId="0" xfId="6" applyFont="1" applyFill="1" applyBorder="1" applyAlignment="1">
      <alignment vertical="top"/>
    </xf>
    <xf numFmtId="0" fontId="15" fillId="0" borderId="0" xfId="7" applyFont="1" applyBorder="1" applyAlignment="1">
      <alignment vertical="top"/>
    </xf>
    <xf numFmtId="41" fontId="20" fillId="0" borderId="0" xfId="7" applyNumberFormat="1" applyFont="1" applyBorder="1" applyAlignment="1">
      <alignment horizontal="center" vertical="top"/>
    </xf>
    <xf numFmtId="3" fontId="15" fillId="0" borderId="0" xfId="7" applyNumberFormat="1" applyFont="1" applyBorder="1" applyAlignment="1">
      <alignment horizontal="center" vertical="top"/>
    </xf>
    <xf numFmtId="165" fontId="15" fillId="0" borderId="0" xfId="7" applyNumberFormat="1" applyFont="1" applyBorder="1" applyAlignment="1">
      <alignment horizontal="center" vertical="top"/>
    </xf>
    <xf numFmtId="0" fontId="6" fillId="0" borderId="0" xfId="7" applyFont="1" applyBorder="1" applyAlignment="1">
      <alignment vertical="top"/>
    </xf>
    <xf numFmtId="41" fontId="11" fillId="0" borderId="0" xfId="6" applyNumberFormat="1" applyFont="1" applyBorder="1" applyAlignment="1">
      <alignment horizontal="center" vertical="top"/>
    </xf>
    <xf numFmtId="41" fontId="6" fillId="0" borderId="0" xfId="6" applyNumberFormat="1" applyFont="1" applyBorder="1" applyAlignment="1">
      <alignment horizontal="center" vertical="top"/>
    </xf>
    <xf numFmtId="0" fontId="11" fillId="0" borderId="0" xfId="6" applyFont="1" applyBorder="1" applyAlignment="1">
      <alignment vertical="center" wrapText="1"/>
    </xf>
    <xf numFmtId="0" fontId="11" fillId="0" borderId="0" xfId="6" applyFont="1" applyBorder="1" applyAlignment="1">
      <alignment vertical="center"/>
    </xf>
    <xf numFmtId="165" fontId="11" fillId="0" borderId="0" xfId="6" applyNumberFormat="1" applyFont="1" applyBorder="1" applyAlignment="1">
      <alignment vertical="center"/>
    </xf>
    <xf numFmtId="0" fontId="6" fillId="0" borderId="0" xfId="6" applyFont="1" applyBorder="1" applyAlignment="1">
      <alignment vertical="center"/>
    </xf>
    <xf numFmtId="0" fontId="18" fillId="0" borderId="0" xfId="6" applyFont="1" applyAlignment="1">
      <alignment horizontal="centerContinuous"/>
    </xf>
    <xf numFmtId="41" fontId="18" fillId="0" borderId="0" xfId="6" applyNumberFormat="1" applyFont="1" applyBorder="1" applyAlignment="1">
      <alignment horizontal="centerContinuous"/>
    </xf>
    <xf numFmtId="0" fontId="18" fillId="0" borderId="0" xfId="6" applyFont="1" applyBorder="1" applyAlignment="1">
      <alignment horizontal="centerContinuous"/>
    </xf>
    <xf numFmtId="41" fontId="2" fillId="0" borderId="0" xfId="6" applyNumberFormat="1" applyFont="1" applyBorder="1" applyAlignment="1">
      <alignment horizontal="centerContinuous"/>
    </xf>
    <xf numFmtId="165" fontId="18" fillId="0" borderId="0" xfId="6" applyNumberFormat="1" applyFont="1" applyBorder="1" applyAlignment="1">
      <alignment horizontal="centerContinuous"/>
    </xf>
    <xf numFmtId="0" fontId="6" fillId="0" borderId="0" xfId="6" applyFont="1"/>
    <xf numFmtId="41" fontId="11" fillId="0" borderId="0" xfId="6" applyNumberFormat="1" applyFont="1" applyBorder="1" applyAlignment="1">
      <alignment horizontal="centerContinuous"/>
    </xf>
    <xf numFmtId="41" fontId="6" fillId="0" borderId="0" xfId="6" applyNumberFormat="1" applyFont="1" applyBorder="1" applyAlignment="1">
      <alignment horizontal="centerContinuous"/>
    </xf>
    <xf numFmtId="165" fontId="11" fillId="0" borderId="0" xfId="6" applyNumberFormat="1" applyFont="1" applyBorder="1" applyAlignment="1">
      <alignment horizontal="centerContinuous"/>
    </xf>
    <xf numFmtId="0" fontId="18" fillId="0" borderId="0" xfId="6" applyFont="1" applyAlignment="1"/>
    <xf numFmtId="41" fontId="11" fillId="0" borderId="0" xfId="6" applyNumberFormat="1" applyFont="1" applyBorder="1" applyAlignment="1"/>
    <xf numFmtId="41" fontId="19" fillId="0" borderId="0" xfId="6" applyNumberFormat="1" applyFont="1" applyBorder="1" applyAlignment="1"/>
    <xf numFmtId="0" fontId="18" fillId="0" borderId="0" xfId="6" applyFont="1" applyBorder="1" applyAlignment="1"/>
    <xf numFmtId="41" fontId="6" fillId="0" borderId="0" xfId="6" applyNumberFormat="1" applyFont="1" applyBorder="1" applyAlignment="1"/>
    <xf numFmtId="41" fontId="3" fillId="0" borderId="0" xfId="6" applyNumberFormat="1" applyFont="1" applyBorder="1" applyAlignment="1"/>
    <xf numFmtId="0" fontId="10" fillId="2" borderId="1" xfId="6" applyFont="1" applyFill="1" applyBorder="1" applyAlignment="1">
      <alignment horizontal="center"/>
    </xf>
    <xf numFmtId="41" fontId="2" fillId="2" borderId="4" xfId="9" applyNumberFormat="1" applyFont="1" applyFill="1" applyBorder="1" applyAlignment="1">
      <alignment horizontal="centerContinuous"/>
    </xf>
    <xf numFmtId="41" fontId="10" fillId="2" borderId="5" xfId="6" applyNumberFormat="1" applyFont="1" applyFill="1" applyBorder="1" applyAlignment="1">
      <alignment horizontal="centerContinuous"/>
    </xf>
    <xf numFmtId="41" fontId="10" fillId="2" borderId="6" xfId="6" applyNumberFormat="1" applyFont="1" applyFill="1" applyBorder="1" applyAlignment="1">
      <alignment horizontal="centerContinuous"/>
    </xf>
    <xf numFmtId="0" fontId="10" fillId="0" borderId="0" xfId="6" applyFont="1" applyFill="1" applyBorder="1" applyAlignment="1">
      <alignment horizontal="left"/>
    </xf>
    <xf numFmtId="41" fontId="5" fillId="2" borderId="5" xfId="6" applyNumberFormat="1" applyFont="1" applyFill="1" applyBorder="1" applyAlignment="1">
      <alignment horizontal="centerContinuous"/>
    </xf>
    <xf numFmtId="41" fontId="5" fillId="2" borderId="6" xfId="6" applyNumberFormat="1" applyFont="1" applyFill="1" applyBorder="1" applyAlignment="1">
      <alignment horizontal="centerContinuous"/>
    </xf>
    <xf numFmtId="165" fontId="10" fillId="0" borderId="0" xfId="6" applyNumberFormat="1" applyFont="1" applyFill="1" applyBorder="1"/>
    <xf numFmtId="165" fontId="5" fillId="2" borderId="4" xfId="9" applyNumberFormat="1" applyFont="1" applyFill="1" applyBorder="1" applyAlignment="1">
      <alignment horizontal="centerContinuous"/>
    </xf>
    <xf numFmtId="165" fontId="5" fillId="2" borderId="6" xfId="9" applyNumberFormat="1" applyFont="1" applyFill="1" applyBorder="1" applyAlignment="1">
      <alignment horizontal="centerContinuous"/>
    </xf>
    <xf numFmtId="0" fontId="5" fillId="0" borderId="0" xfId="6" applyFont="1" applyFill="1"/>
    <xf numFmtId="165" fontId="10" fillId="2" borderId="9" xfId="6" applyNumberFormat="1" applyFont="1" applyFill="1" applyBorder="1" applyAlignment="1">
      <alignment horizontal="right"/>
    </xf>
    <xf numFmtId="165" fontId="10" fillId="2" borderId="11" xfId="6" applyNumberFormat="1" applyFont="1" applyFill="1" applyBorder="1" applyAlignment="1">
      <alignment horizontal="right"/>
    </xf>
    <xf numFmtId="0" fontId="6" fillId="0" borderId="0" xfId="6" applyFont="1" applyFill="1"/>
    <xf numFmtId="0" fontId="11" fillId="2" borderId="1" xfId="6" applyFont="1" applyFill="1" applyBorder="1"/>
    <xf numFmtId="0" fontId="11" fillId="0" borderId="0" xfId="6" applyFont="1" applyFill="1"/>
    <xf numFmtId="41" fontId="11" fillId="2" borderId="4" xfId="6" applyNumberFormat="1" applyFont="1" applyFill="1" applyBorder="1" applyAlignment="1">
      <alignment horizontal="center"/>
    </xf>
    <xf numFmtId="41" fontId="11" fillId="2" borderId="5" xfId="6" applyNumberFormat="1" applyFont="1" applyFill="1" applyBorder="1" applyAlignment="1">
      <alignment horizontal="center"/>
    </xf>
    <xf numFmtId="41" fontId="11" fillId="2" borderId="6" xfId="6" applyNumberFormat="1" applyFont="1" applyFill="1" applyBorder="1" applyAlignment="1">
      <alignment horizontal="right"/>
    </xf>
    <xf numFmtId="166" fontId="11" fillId="0" borderId="0" xfId="6" applyNumberFormat="1" applyFont="1" applyFill="1" applyAlignment="1">
      <alignment horizontal="right"/>
    </xf>
    <xf numFmtId="41" fontId="6" fillId="2" borderId="4" xfId="6" applyNumberFormat="1" applyFont="1" applyFill="1" applyBorder="1" applyAlignment="1">
      <alignment horizontal="center"/>
    </xf>
    <xf numFmtId="41" fontId="6" fillId="2" borderId="5" xfId="6" applyNumberFormat="1" applyFont="1" applyFill="1" applyBorder="1" applyAlignment="1">
      <alignment horizontal="right"/>
    </xf>
    <xf numFmtId="41" fontId="6" fillId="2" borderId="6" xfId="6" applyNumberFormat="1" applyFont="1" applyFill="1" applyBorder="1" applyAlignment="1">
      <alignment horizontal="right"/>
    </xf>
    <xf numFmtId="165" fontId="11" fillId="0" borderId="0" xfId="6" applyNumberFormat="1" applyFont="1" applyFill="1"/>
    <xf numFmtId="165" fontId="11" fillId="2" borderId="4" xfId="6" applyNumberFormat="1" applyFont="1" applyFill="1" applyBorder="1" applyAlignment="1">
      <alignment horizontal="center"/>
    </xf>
    <xf numFmtId="165" fontId="11" fillId="2" borderId="6" xfId="6" applyNumberFormat="1" applyFont="1" applyFill="1" applyBorder="1" applyAlignment="1">
      <alignment horizontal="center"/>
    </xf>
    <xf numFmtId="0" fontId="10" fillId="2" borderId="2" xfId="6" applyFont="1" applyFill="1" applyBorder="1" applyAlignment="1">
      <alignment horizontal="left"/>
    </xf>
    <xf numFmtId="0" fontId="10" fillId="0" borderId="0" xfId="6" applyFont="1" applyFill="1"/>
    <xf numFmtId="41" fontId="10" fillId="2" borderId="7" xfId="6" applyNumberFormat="1" applyFont="1" applyFill="1" applyBorder="1" applyAlignment="1">
      <alignment horizontal="center"/>
    </xf>
    <xf numFmtId="41" fontId="10" fillId="2" borderId="0" xfId="6" applyNumberFormat="1" applyFont="1" applyFill="1" applyBorder="1" applyAlignment="1">
      <alignment horizontal="center"/>
    </xf>
    <xf numFmtId="41" fontId="10" fillId="2" borderId="8" xfId="6" applyNumberFormat="1" applyFont="1" applyFill="1" applyBorder="1" applyAlignment="1">
      <alignment horizontal="center"/>
    </xf>
    <xf numFmtId="166" fontId="10" fillId="0" borderId="0" xfId="6" applyNumberFormat="1" applyFont="1" applyFill="1" applyAlignment="1">
      <alignment horizontal="right"/>
    </xf>
    <xf numFmtId="41" fontId="5" fillId="2" borderId="7" xfId="6" applyNumberFormat="1" applyFont="1" applyFill="1" applyBorder="1" applyAlignment="1">
      <alignment horizontal="center"/>
    </xf>
    <xf numFmtId="41" fontId="5" fillId="2" borderId="0" xfId="6" applyNumberFormat="1" applyFont="1" applyFill="1" applyBorder="1" applyAlignment="1">
      <alignment horizontal="center"/>
    </xf>
    <xf numFmtId="41" fontId="5" fillId="2" borderId="8" xfId="6" applyNumberFormat="1" applyFont="1" applyFill="1" applyBorder="1" applyAlignment="1">
      <alignment horizontal="center"/>
    </xf>
    <xf numFmtId="165" fontId="10" fillId="0" borderId="0" xfId="6" applyNumberFormat="1" applyFont="1" applyFill="1"/>
    <xf numFmtId="165" fontId="10" fillId="2" borderId="7" xfId="6" applyNumberFormat="1" applyFont="1" applyFill="1" applyBorder="1" applyAlignment="1">
      <alignment horizontal="center" vertical="top"/>
    </xf>
    <xf numFmtId="165" fontId="10" fillId="2" borderId="8" xfId="6" applyNumberFormat="1" applyFont="1" applyFill="1" applyBorder="1" applyAlignment="1">
      <alignment horizontal="center" vertical="top"/>
    </xf>
    <xf numFmtId="0" fontId="11" fillId="2" borderId="3" xfId="6" applyFont="1" applyFill="1" applyBorder="1"/>
    <xf numFmtId="0" fontId="11" fillId="0" borderId="0" xfId="6" applyFont="1"/>
    <xf numFmtId="41" fontId="11" fillId="2" borderId="9" xfId="6" applyNumberFormat="1" applyFont="1" applyFill="1" applyBorder="1"/>
    <xf numFmtId="41" fontId="11" fillId="2" borderId="10" xfId="6" applyNumberFormat="1" applyFont="1" applyFill="1" applyBorder="1"/>
    <xf numFmtId="41" fontId="21" fillId="2" borderId="11" xfId="6" applyNumberFormat="1" applyFont="1" applyFill="1" applyBorder="1"/>
    <xf numFmtId="41" fontId="6" fillId="2" borderId="9" xfId="6" applyNumberFormat="1" applyFont="1" applyFill="1" applyBorder="1"/>
    <xf numFmtId="41" fontId="6" fillId="2" borderId="10" xfId="6" applyNumberFormat="1" applyFont="1" applyFill="1" applyBorder="1"/>
    <xf numFmtId="41" fontId="15" fillId="2" borderId="11" xfId="6" applyNumberFormat="1" applyFont="1" applyFill="1" applyBorder="1"/>
    <xf numFmtId="165" fontId="11" fillId="0" borderId="0" xfId="6" applyNumberFormat="1" applyFont="1"/>
    <xf numFmtId="165" fontId="11" fillId="2" borderId="9" xfId="6" applyNumberFormat="1" applyFont="1" applyFill="1" applyBorder="1"/>
    <xf numFmtId="165" fontId="11" fillId="2" borderId="11" xfId="6" applyNumberFormat="1" applyFont="1" applyFill="1" applyBorder="1"/>
    <xf numFmtId="41" fontId="11" fillId="0" borderId="0" xfId="6" applyNumberFormat="1" applyFont="1"/>
    <xf numFmtId="41" fontId="6" fillId="0" borderId="0" xfId="6" applyNumberFormat="1" applyFont="1"/>
    <xf numFmtId="3" fontId="6" fillId="0" borderId="0" xfId="0" applyNumberFormat="1" applyFont="1" applyBorder="1" applyAlignment="1">
      <alignment horizontal="left" vertical="center" wrapText="1"/>
    </xf>
    <xf numFmtId="0" fontId="11" fillId="0" borderId="0" xfId="6" applyFont="1" applyFill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165" fontId="11" fillId="0" borderId="0" xfId="6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1" fontId="2" fillId="0" borderId="0" xfId="2" applyNumberFormat="1" applyFont="1" applyFill="1" applyBorder="1" applyAlignment="1">
      <alignment horizontal="centerContinuous" vertical="top"/>
    </xf>
    <xf numFmtId="167" fontId="2" fillId="0" borderId="0" xfId="2" applyNumberFormat="1" applyFont="1" applyFill="1" applyBorder="1" applyAlignment="1">
      <alignment horizontal="centerContinuous" vertical="top"/>
    </xf>
    <xf numFmtId="165" fontId="6" fillId="0" borderId="0" xfId="9" applyNumberFormat="1" applyFont="1" applyFill="1" applyBorder="1" applyAlignment="1">
      <alignment horizontal="centerContinuous" vertical="top"/>
    </xf>
    <xf numFmtId="165" fontId="2" fillId="0" borderId="0" xfId="2" applyNumberFormat="1" applyFont="1" applyFill="1" applyBorder="1" applyAlignment="1">
      <alignment horizontal="centerContinuous" vertical="top"/>
    </xf>
    <xf numFmtId="0" fontId="6" fillId="0" borderId="0" xfId="2" applyFont="1" applyFill="1" applyBorder="1" applyAlignment="1">
      <alignment vertical="top"/>
    </xf>
    <xf numFmtId="41" fontId="3" fillId="0" borderId="0" xfId="2" applyNumberFormat="1" applyFont="1" applyFill="1" applyBorder="1" applyAlignment="1">
      <alignment horizontal="centerContinuous" vertical="top"/>
    </xf>
    <xf numFmtId="41" fontId="6" fillId="0" borderId="0" xfId="2" applyNumberFormat="1" applyFont="1" applyFill="1" applyBorder="1" applyAlignment="1">
      <alignment horizontal="centerContinuous" vertical="top"/>
    </xf>
    <xf numFmtId="167" fontId="6" fillId="0" borderId="0" xfId="2" applyNumberFormat="1" applyFont="1" applyFill="1" applyBorder="1" applyAlignment="1">
      <alignment horizontal="centerContinuous" vertical="top"/>
    </xf>
    <xf numFmtId="41" fontId="22" fillId="0" borderId="0" xfId="2" applyNumberFormat="1" applyFont="1" applyFill="1" applyBorder="1" applyAlignment="1">
      <alignment horizontal="centerContinuous" vertical="top"/>
    </xf>
    <xf numFmtId="165" fontId="6" fillId="0" borderId="0" xfId="2" applyNumberFormat="1" applyFont="1" applyFill="1" applyBorder="1" applyAlignment="1">
      <alignment horizontal="centerContinuous" vertical="top"/>
    </xf>
    <xf numFmtId="41" fontId="6" fillId="0" borderId="0" xfId="2" applyNumberFormat="1" applyFont="1" applyFill="1" applyBorder="1" applyAlignment="1">
      <alignment vertical="top"/>
    </xf>
    <xf numFmtId="167" fontId="6" fillId="0" borderId="0" xfId="2" applyNumberFormat="1" applyFont="1" applyFill="1" applyBorder="1" applyAlignment="1">
      <alignment vertical="top"/>
    </xf>
    <xf numFmtId="165" fontId="6" fillId="0" borderId="0" xfId="9" applyNumberFormat="1" applyFont="1" applyFill="1" applyBorder="1" applyAlignment="1">
      <alignment vertical="top"/>
    </xf>
    <xf numFmtId="165" fontId="6" fillId="0" borderId="0" xfId="2" applyNumberFormat="1" applyFont="1" applyFill="1" applyBorder="1" applyAlignment="1">
      <alignment vertical="top"/>
    </xf>
    <xf numFmtId="0" fontId="5" fillId="2" borderId="1" xfId="2" applyFont="1" applyFill="1" applyBorder="1" applyAlignment="1">
      <alignment horizontal="center" vertical="top"/>
    </xf>
    <xf numFmtId="0" fontId="5" fillId="0" borderId="0" xfId="2" applyFont="1" applyFill="1" applyBorder="1" applyAlignment="1">
      <alignment horizontal="center" vertical="top"/>
    </xf>
    <xf numFmtId="167" fontId="5" fillId="0" borderId="2" xfId="9" applyNumberFormat="1" applyFont="1" applyFill="1" applyBorder="1" applyAlignment="1">
      <alignment horizontal="centerContinuous" vertical="top"/>
    </xf>
    <xf numFmtId="41" fontId="5" fillId="2" borderId="5" xfId="9" applyNumberFormat="1" applyFont="1" applyFill="1" applyBorder="1" applyAlignment="1">
      <alignment horizontal="centerContinuous" vertical="top"/>
    </xf>
    <xf numFmtId="41" fontId="5" fillId="2" borderId="6" xfId="9" applyNumberFormat="1" applyFont="1" applyFill="1" applyBorder="1" applyAlignment="1">
      <alignment horizontal="centerContinuous" vertical="top"/>
    </xf>
    <xf numFmtId="0" fontId="5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horizontal="center" wrapText="1"/>
    </xf>
    <xf numFmtId="3" fontId="10" fillId="0" borderId="2" xfId="6" applyNumberFormat="1" applyFont="1" applyFill="1" applyBorder="1" applyAlignment="1">
      <alignment horizontal="right"/>
    </xf>
    <xf numFmtId="165" fontId="6" fillId="0" borderId="0" xfId="9" applyNumberFormat="1" applyFont="1" applyFill="1" applyBorder="1" applyAlignment="1">
      <alignment horizontal="right"/>
    </xf>
    <xf numFmtId="0" fontId="5" fillId="0" borderId="0" xfId="2" applyFont="1" applyFill="1" applyBorder="1" applyAlignment="1"/>
    <xf numFmtId="3" fontId="5" fillId="0" borderId="2" xfId="5" applyNumberFormat="1" applyFont="1" applyFill="1" applyBorder="1" applyAlignment="1">
      <alignment horizontal="right" vertical="top"/>
    </xf>
    <xf numFmtId="165" fontId="6" fillId="0" borderId="0" xfId="9" applyNumberFormat="1" applyFont="1" applyFill="1" applyBorder="1" applyAlignment="1">
      <alignment horizontal="right" vertical="top"/>
    </xf>
    <xf numFmtId="0" fontId="6" fillId="0" borderId="0" xfId="9" applyFont="1" applyFill="1" applyBorder="1" applyAlignment="1">
      <alignment vertical="top"/>
    </xf>
    <xf numFmtId="41" fontId="6" fillId="0" borderId="0" xfId="9" applyNumberFormat="1" applyFont="1" applyFill="1" applyBorder="1" applyAlignment="1">
      <alignment vertical="top"/>
    </xf>
    <xf numFmtId="167" fontId="6" fillId="0" borderId="0" xfId="9" applyNumberFormat="1" applyFont="1" applyFill="1" applyBorder="1" applyAlignment="1">
      <alignment vertical="top"/>
    </xf>
    <xf numFmtId="0" fontId="6" fillId="2" borderId="1" xfId="9" applyFont="1" applyFill="1" applyBorder="1" applyAlignment="1">
      <alignment horizontal="right" vertical="top"/>
    </xf>
    <xf numFmtId="0" fontId="6" fillId="0" borderId="0" xfId="9" applyFont="1" applyFill="1" applyBorder="1" applyAlignment="1">
      <alignment horizontal="right" vertical="top"/>
    </xf>
    <xf numFmtId="41" fontId="6" fillId="2" borderId="4" xfId="9" applyNumberFormat="1" applyFont="1" applyFill="1" applyBorder="1" applyAlignment="1">
      <alignment horizontal="center" vertical="top"/>
    </xf>
    <xf numFmtId="41" fontId="6" fillId="2" borderId="5" xfId="9" applyNumberFormat="1" applyFont="1" applyFill="1" applyBorder="1" applyAlignment="1">
      <alignment horizontal="center" vertical="top"/>
    </xf>
    <xf numFmtId="41" fontId="6" fillId="2" borderId="6" xfId="9" applyNumberFormat="1" applyFont="1" applyFill="1" applyBorder="1" applyAlignment="1">
      <alignment horizontal="right" vertical="top"/>
    </xf>
    <xf numFmtId="167" fontId="5" fillId="0" borderId="0" xfId="9" applyNumberFormat="1" applyFont="1" applyFill="1" applyBorder="1" applyAlignment="1">
      <alignment horizontal="centerContinuous" vertical="top"/>
    </xf>
    <xf numFmtId="165" fontId="6" fillId="2" borderId="4" xfId="2" applyNumberFormat="1" applyFont="1" applyFill="1" applyBorder="1" applyAlignment="1">
      <alignment horizontal="center" vertical="top"/>
    </xf>
    <xf numFmtId="165" fontId="6" fillId="2" borderId="6" xfId="2" applyNumberFormat="1" applyFont="1" applyFill="1" applyBorder="1" applyAlignment="1">
      <alignment horizontal="center" vertical="top"/>
    </xf>
    <xf numFmtId="0" fontId="5" fillId="2" borderId="2" xfId="2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right" vertical="top"/>
    </xf>
    <xf numFmtId="41" fontId="5" fillId="2" borderId="7" xfId="2" applyNumberFormat="1" applyFont="1" applyFill="1" applyBorder="1" applyAlignment="1">
      <alignment horizontal="center" vertical="top"/>
    </xf>
    <xf numFmtId="41" fontId="5" fillId="2" borderId="0" xfId="2" applyNumberFormat="1" applyFont="1" applyFill="1" applyBorder="1" applyAlignment="1">
      <alignment horizontal="center" vertical="top"/>
    </xf>
    <xf numFmtId="41" fontId="5" fillId="2" borderId="8" xfId="2" applyNumberFormat="1" applyFont="1" applyFill="1" applyBorder="1" applyAlignment="1">
      <alignment horizontal="center" vertical="top"/>
    </xf>
    <xf numFmtId="3" fontId="10" fillId="0" borderId="0" xfId="6" applyNumberFormat="1" applyFont="1" applyFill="1" applyBorder="1" applyAlignment="1">
      <alignment horizontal="right"/>
    </xf>
    <xf numFmtId="165" fontId="5" fillId="2" borderId="7" xfId="9" applyNumberFormat="1" applyFont="1" applyFill="1" applyBorder="1" applyAlignment="1">
      <alignment vertical="top"/>
    </xf>
    <xf numFmtId="165" fontId="5" fillId="2" borderId="8" xfId="9" applyNumberFormat="1" applyFont="1" applyFill="1" applyBorder="1" applyAlignment="1">
      <alignment vertical="top"/>
    </xf>
    <xf numFmtId="0" fontId="6" fillId="2" borderId="3" xfId="9" applyFont="1" applyFill="1" applyBorder="1" applyAlignment="1">
      <alignment vertical="top"/>
    </xf>
    <xf numFmtId="41" fontId="6" fillId="2" borderId="9" xfId="9" applyNumberFormat="1" applyFont="1" applyFill="1" applyBorder="1" applyAlignment="1">
      <alignment horizontal="center" vertical="top"/>
    </xf>
    <xf numFmtId="41" fontId="6" fillId="2" borderId="10" xfId="9" applyNumberFormat="1" applyFont="1" applyFill="1" applyBorder="1" applyAlignment="1">
      <alignment horizontal="center" vertical="top"/>
    </xf>
    <xf numFmtId="41" fontId="21" fillId="2" borderId="11" xfId="9" applyNumberFormat="1" applyFont="1" applyFill="1" applyBorder="1" applyAlignment="1">
      <alignment vertical="top"/>
    </xf>
    <xf numFmtId="3" fontId="5" fillId="0" borderId="0" xfId="5" applyNumberFormat="1" applyFont="1" applyFill="1" applyBorder="1" applyAlignment="1">
      <alignment horizontal="right" vertical="top"/>
    </xf>
    <xf numFmtId="41" fontId="15" fillId="2" borderId="11" xfId="9" applyNumberFormat="1" applyFont="1" applyFill="1" applyBorder="1" applyAlignment="1">
      <alignment vertical="top"/>
    </xf>
    <xf numFmtId="165" fontId="6" fillId="2" borderId="9" xfId="9" applyNumberFormat="1" applyFont="1" applyFill="1" applyBorder="1" applyAlignment="1">
      <alignment vertical="top"/>
    </xf>
    <xf numFmtId="165" fontId="6" fillId="2" borderId="11" xfId="9" applyNumberFormat="1" applyFont="1" applyFill="1" applyBorder="1" applyAlignment="1">
      <alignment vertical="top"/>
    </xf>
    <xf numFmtId="41" fontId="15" fillId="0" borderId="0" xfId="7" applyNumberFormat="1" applyFont="1" applyFill="1" applyBorder="1" applyAlignment="1">
      <alignment horizontal="center" vertical="top"/>
    </xf>
    <xf numFmtId="167" fontId="15" fillId="0" borderId="0" xfId="7" applyNumberFormat="1" applyFont="1" applyFill="1" applyBorder="1" applyAlignment="1">
      <alignment horizontal="center" vertical="top"/>
    </xf>
    <xf numFmtId="165" fontId="15" fillId="0" borderId="0" xfId="7" applyNumberFormat="1" applyFont="1" applyFill="1" applyBorder="1" applyAlignment="1">
      <alignment horizontal="center" vertical="top"/>
    </xf>
    <xf numFmtId="0" fontId="6" fillId="0" borderId="0" xfId="9" applyFont="1" applyFill="1" applyBorder="1" applyAlignment="1">
      <alignment vertical="center" wrapText="1"/>
    </xf>
    <xf numFmtId="0" fontId="6" fillId="0" borderId="0" xfId="9" applyFont="1" applyFill="1" applyBorder="1" applyAlignment="1">
      <alignment vertical="center"/>
    </xf>
    <xf numFmtId="165" fontId="6" fillId="0" borderId="0" xfId="9" applyNumberFormat="1" applyFont="1" applyFill="1" applyBorder="1" applyAlignment="1">
      <alignment vertical="center"/>
    </xf>
    <xf numFmtId="0" fontId="2" fillId="0" borderId="0" xfId="10" applyFont="1" applyFill="1" applyBorder="1" applyAlignment="1">
      <alignment horizontal="centerContinuous"/>
    </xf>
    <xf numFmtId="41" fontId="2" fillId="0" borderId="0" xfId="10" applyNumberFormat="1" applyFont="1" applyFill="1" applyBorder="1" applyAlignment="1">
      <alignment horizontal="centerContinuous"/>
    </xf>
    <xf numFmtId="37" fontId="2" fillId="0" borderId="0" xfId="10" applyNumberFormat="1" applyFont="1" applyFill="1" applyBorder="1" applyAlignment="1">
      <alignment horizontal="centerContinuous"/>
    </xf>
    <xf numFmtId="0" fontId="6" fillId="0" borderId="0" xfId="10" applyFont="1" applyFill="1" applyBorder="1"/>
    <xf numFmtId="0" fontId="6" fillId="0" borderId="0" xfId="10" applyFont="1" applyFill="1" applyBorder="1" applyAlignment="1">
      <alignment horizontal="centerContinuous"/>
    </xf>
    <xf numFmtId="41" fontId="6" fillId="0" borderId="0" xfId="10" applyNumberFormat="1" applyFont="1" applyFill="1" applyBorder="1" applyAlignment="1">
      <alignment horizontal="centerContinuous"/>
    </xf>
    <xf numFmtId="37" fontId="6" fillId="0" borderId="0" xfId="10" applyNumberFormat="1" applyFont="1" applyFill="1" applyBorder="1" applyAlignment="1">
      <alignment horizontal="centerContinuous"/>
    </xf>
    <xf numFmtId="0" fontId="5" fillId="0" borderId="0" xfId="10" applyFont="1" applyFill="1" applyBorder="1" applyAlignment="1">
      <alignment horizontal="center"/>
    </xf>
    <xf numFmtId="0" fontId="6" fillId="0" borderId="0" xfId="10" applyFont="1" applyFill="1" applyBorder="1" applyAlignment="1">
      <alignment horizontal="right"/>
    </xf>
    <xf numFmtId="41" fontId="6" fillId="0" borderId="0" xfId="10" applyNumberFormat="1" applyFont="1" applyFill="1" applyBorder="1" applyAlignment="1">
      <alignment horizontal="center"/>
    </xf>
    <xf numFmtId="165" fontId="6" fillId="0" borderId="0" xfId="10" applyNumberFormat="1" applyFont="1" applyFill="1" applyBorder="1" applyAlignment="1">
      <alignment horizontal="center"/>
    </xf>
    <xf numFmtId="37" fontId="6" fillId="0" borderId="0" xfId="10" applyNumberFormat="1" applyFont="1" applyFill="1" applyBorder="1" applyAlignment="1">
      <alignment horizontal="center"/>
    </xf>
    <xf numFmtId="37" fontId="6" fillId="0" borderId="0" xfId="1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centerContinuous"/>
    </xf>
    <xf numFmtId="0" fontId="6" fillId="0" borderId="0" xfId="0" applyFont="1"/>
    <xf numFmtId="0" fontId="3" fillId="0" borderId="0" xfId="0" applyFont="1" applyAlignment="1">
      <alignment horizontal="centerContinuous"/>
    </xf>
    <xf numFmtId="41" fontId="6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"/>
    </xf>
    <xf numFmtId="41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41" fontId="2" fillId="2" borderId="4" xfId="0" applyNumberFormat="1" applyFont="1" applyFill="1" applyBorder="1" applyAlignment="1">
      <alignment horizontal="centerContinuous" wrapText="1"/>
    </xf>
    <xf numFmtId="165" fontId="5" fillId="2" borderId="5" xfId="0" applyNumberFormat="1" applyFont="1" applyFill="1" applyBorder="1" applyAlignment="1">
      <alignment horizontal="centerContinuous" wrapText="1"/>
    </xf>
    <xf numFmtId="41" fontId="5" fillId="2" borderId="6" xfId="0" applyNumberFormat="1" applyFont="1" applyFill="1" applyBorder="1" applyAlignment="1">
      <alignment horizontal="centerContinuous"/>
    </xf>
    <xf numFmtId="41" fontId="5" fillId="0" borderId="0" xfId="0" applyNumberFormat="1" applyFon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center" wrapText="1"/>
    </xf>
    <xf numFmtId="165" fontId="5" fillId="2" borderId="6" xfId="0" applyNumberFormat="1" applyFont="1" applyFill="1" applyBorder="1" applyAlignment="1">
      <alignment horizontal="centerContinuous" wrapText="1"/>
    </xf>
    <xf numFmtId="0" fontId="6" fillId="0" borderId="0" xfId="0" applyFont="1" applyFill="1" applyBorder="1"/>
    <xf numFmtId="0" fontId="5" fillId="0" borderId="0" xfId="0" applyFont="1" applyFill="1" applyBorder="1"/>
    <xf numFmtId="165" fontId="10" fillId="2" borderId="0" xfId="6" applyNumberFormat="1" applyFont="1" applyFill="1" applyBorder="1" applyAlignment="1">
      <alignment horizontal="right" wrapText="1"/>
    </xf>
    <xf numFmtId="41" fontId="5" fillId="2" borderId="8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5" fontId="5" fillId="2" borderId="7" xfId="0" applyNumberFormat="1" applyFont="1" applyFill="1" applyBorder="1" applyAlignment="1">
      <alignment horizontal="right" wrapText="1"/>
    </xf>
    <xf numFmtId="165" fontId="5" fillId="2" borderId="8" xfId="0" applyNumberFormat="1" applyFont="1" applyFill="1" applyBorder="1" applyAlignment="1">
      <alignment horizontal="right" wrapText="1"/>
    </xf>
    <xf numFmtId="41" fontId="5" fillId="2" borderId="9" xfId="0" applyNumberFormat="1" applyFont="1" applyFill="1" applyBorder="1" applyAlignment="1">
      <alignment horizontal="right"/>
    </xf>
    <xf numFmtId="165" fontId="5" fillId="2" borderId="10" xfId="5" applyNumberFormat="1" applyFont="1" applyFill="1" applyBorder="1" applyAlignment="1">
      <alignment horizontal="right" vertical="top"/>
    </xf>
    <xf numFmtId="41" fontId="5" fillId="2" borderId="11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165" fontId="5" fillId="2" borderId="9" xfId="0" applyNumberFormat="1" applyFont="1" applyFill="1" applyBorder="1" applyAlignment="1">
      <alignment horizontal="right"/>
    </xf>
    <xf numFmtId="165" fontId="5" fillId="2" borderId="11" xfId="0" applyNumberFormat="1" applyFont="1" applyFill="1" applyBorder="1" applyAlignment="1">
      <alignment horizontal="right"/>
    </xf>
    <xf numFmtId="0" fontId="6" fillId="0" borderId="0" xfId="0" applyFont="1" applyFill="1"/>
    <xf numFmtId="0" fontId="6" fillId="2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1" fontId="6" fillId="2" borderId="4" xfId="0" applyNumberFormat="1" applyFont="1" applyFill="1" applyBorder="1" applyAlignment="1">
      <alignment horizontal="center"/>
    </xf>
    <xf numFmtId="165" fontId="6" fillId="2" borderId="5" xfId="0" applyNumberFormat="1" applyFont="1" applyFill="1" applyBorder="1" applyAlignment="1">
      <alignment horizontal="center"/>
    </xf>
    <xf numFmtId="41" fontId="6" fillId="2" borderId="6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165" fontId="6" fillId="2" borderId="6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41" fontId="5" fillId="2" borderId="7" xfId="0" applyNumberFormat="1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5" fontId="5" fillId="2" borderId="7" xfId="0" applyNumberFormat="1" applyFont="1" applyFill="1" applyBorder="1" applyAlignment="1">
      <alignment horizontal="center"/>
    </xf>
    <xf numFmtId="165" fontId="5" fillId="2" borderId="8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1" fontId="6" fillId="2" borderId="9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>
      <alignment horizontal="center"/>
    </xf>
    <xf numFmtId="41" fontId="6" fillId="2" borderId="11" xfId="0" applyNumberFormat="1" applyFont="1" applyFill="1" applyBorder="1" applyAlignment="1">
      <alignment horizontal="center"/>
    </xf>
    <xf numFmtId="165" fontId="6" fillId="2" borderId="9" xfId="0" applyNumberFormat="1" applyFont="1" applyFill="1" applyBorder="1" applyAlignment="1">
      <alignment horizontal="center"/>
    </xf>
    <xf numFmtId="165" fontId="6" fillId="2" borderId="11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16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10" applyFont="1" applyFill="1" applyAlignment="1">
      <alignment horizontal="centerContinuous"/>
    </xf>
    <xf numFmtId="41" fontId="6" fillId="0" borderId="0" xfId="10" applyNumberFormat="1" applyFont="1" applyFill="1" applyBorder="1"/>
    <xf numFmtId="0" fontId="5" fillId="2" borderId="1" xfId="9" applyFont="1" applyFill="1" applyBorder="1" applyAlignment="1">
      <alignment horizontal="center"/>
    </xf>
    <xf numFmtId="0" fontId="5" fillId="0" borderId="0" xfId="9" applyFont="1" applyFill="1" applyBorder="1" applyAlignment="1">
      <alignment horizontal="center"/>
    </xf>
    <xf numFmtId="41" fontId="5" fillId="0" borderId="0" xfId="9" applyNumberFormat="1" applyFont="1" applyFill="1" applyBorder="1" applyAlignment="1">
      <alignment horizontal="centerContinuous"/>
    </xf>
    <xf numFmtId="164" fontId="5" fillId="0" borderId="0" xfId="9" applyNumberFormat="1" applyFont="1" applyFill="1" applyBorder="1" applyAlignment="1">
      <alignment horizontal="centerContinuous"/>
    </xf>
    <xf numFmtId="164" fontId="5" fillId="2" borderId="4" xfId="9" applyNumberFormat="1" applyFont="1" applyFill="1" applyBorder="1" applyAlignment="1">
      <alignment horizontal="centerContinuous"/>
    </xf>
    <xf numFmtId="164" fontId="5" fillId="2" borderId="6" xfId="13" applyNumberFormat="1" applyFont="1" applyFill="1" applyBorder="1" applyAlignment="1">
      <alignment horizontal="centerContinuous"/>
    </xf>
    <xf numFmtId="0" fontId="5" fillId="0" borderId="0" xfId="13" applyFont="1" applyFill="1" applyBorder="1"/>
    <xf numFmtId="41" fontId="5" fillId="2" borderId="7" xfId="14" applyNumberFormat="1" applyFont="1" applyFill="1" applyBorder="1" applyAlignment="1">
      <alignment horizontal="right" wrapText="1"/>
    </xf>
    <xf numFmtId="41" fontId="5" fillId="2" borderId="8" xfId="14" applyNumberFormat="1" applyFont="1" applyFill="1" applyBorder="1" applyAlignment="1">
      <alignment horizontal="right"/>
    </xf>
    <xf numFmtId="41" fontId="5" fillId="0" borderId="0" xfId="9" applyNumberFormat="1" applyFont="1" applyFill="1" applyBorder="1" applyAlignment="1">
      <alignment horizontal="right"/>
    </xf>
    <xf numFmtId="164" fontId="5" fillId="0" borderId="0" xfId="9" applyNumberFormat="1" applyFont="1" applyFill="1" applyBorder="1" applyAlignment="1">
      <alignment horizontal="right"/>
    </xf>
    <xf numFmtId="0" fontId="5" fillId="2" borderId="7" xfId="14" applyFont="1" applyFill="1" applyBorder="1" applyAlignment="1">
      <alignment horizontal="right" wrapText="1"/>
    </xf>
    <xf numFmtId="3" fontId="5" fillId="2" borderId="8" xfId="14" applyNumberFormat="1" applyFont="1" applyFill="1" applyBorder="1" applyAlignment="1">
      <alignment horizontal="right" wrapText="1"/>
    </xf>
    <xf numFmtId="41" fontId="5" fillId="2" borderId="9" xfId="9" applyNumberFormat="1" applyFont="1" applyFill="1" applyBorder="1" applyAlignment="1">
      <alignment horizontal="right"/>
    </xf>
    <xf numFmtId="41" fontId="5" fillId="2" borderId="11" xfId="9" applyNumberFormat="1" applyFont="1" applyFill="1" applyBorder="1" applyAlignment="1">
      <alignment horizontal="right"/>
    </xf>
    <xf numFmtId="164" fontId="5" fillId="2" borderId="9" xfId="9" applyNumberFormat="1" applyFont="1" applyFill="1" applyBorder="1" applyAlignment="1">
      <alignment horizontal="right"/>
    </xf>
    <xf numFmtId="164" fontId="5" fillId="2" borderId="11" xfId="13" applyNumberFormat="1" applyFont="1" applyFill="1" applyBorder="1" applyAlignment="1">
      <alignment horizontal="right"/>
    </xf>
    <xf numFmtId="0" fontId="5" fillId="2" borderId="1" xfId="13" applyFont="1" applyFill="1" applyBorder="1" applyAlignment="1">
      <alignment horizontal="left"/>
    </xf>
    <xf numFmtId="0" fontId="5" fillId="0" borderId="0" xfId="13" applyFont="1" applyFill="1" applyBorder="1" applyAlignment="1">
      <alignment horizontal="center"/>
    </xf>
    <xf numFmtId="41" fontId="5" fillId="2" borderId="4" xfId="13" applyNumberFormat="1" applyFont="1" applyFill="1" applyBorder="1"/>
    <xf numFmtId="165" fontId="5" fillId="2" borderId="5" xfId="13" applyNumberFormat="1" applyFont="1" applyFill="1" applyBorder="1"/>
    <xf numFmtId="41" fontId="5" fillId="2" borderId="6" xfId="13" applyNumberFormat="1" applyFont="1" applyFill="1" applyBorder="1" applyAlignment="1">
      <alignment horizontal="right"/>
    </xf>
    <xf numFmtId="41" fontId="5" fillId="0" borderId="0" xfId="13" applyNumberFormat="1" applyFont="1" applyFill="1" applyBorder="1"/>
    <xf numFmtId="165" fontId="5" fillId="2" borderId="4" xfId="13" applyNumberFormat="1" applyFont="1" applyFill="1" applyBorder="1"/>
    <xf numFmtId="165" fontId="5" fillId="2" borderId="6" xfId="13" applyNumberFormat="1" applyFont="1" applyFill="1" applyBorder="1"/>
    <xf numFmtId="0" fontId="5" fillId="2" borderId="2" xfId="13" applyFont="1" applyFill="1" applyBorder="1" applyAlignment="1">
      <alignment horizontal="left"/>
    </xf>
    <xf numFmtId="41" fontId="5" fillId="2" borderId="7" xfId="13" applyNumberFormat="1" applyFont="1" applyFill="1" applyBorder="1" applyAlignment="1">
      <alignment horizontal="center"/>
    </xf>
    <xf numFmtId="165" fontId="5" fillId="2" borderId="0" xfId="9" applyNumberFormat="1" applyFont="1" applyFill="1" applyBorder="1" applyAlignment="1">
      <alignment horizontal="center"/>
    </xf>
    <xf numFmtId="41" fontId="5" fillId="2" borderId="8" xfId="13" applyNumberFormat="1" applyFont="1" applyFill="1" applyBorder="1" applyAlignment="1">
      <alignment horizontal="right"/>
    </xf>
    <xf numFmtId="41" fontId="5" fillId="0" borderId="0" xfId="13" applyNumberFormat="1" applyFont="1" applyFill="1" applyBorder="1" applyAlignment="1">
      <alignment horizontal="center"/>
    </xf>
    <xf numFmtId="0" fontId="5" fillId="2" borderId="3" xfId="13" applyFont="1" applyFill="1" applyBorder="1" applyAlignment="1">
      <alignment horizontal="center"/>
    </xf>
    <xf numFmtId="0" fontId="3" fillId="0" borderId="0" xfId="13" applyFont="1" applyFill="1" applyBorder="1" applyAlignment="1">
      <alignment horizontal="center"/>
    </xf>
    <xf numFmtId="41" fontId="3" fillId="2" borderId="9" xfId="13" applyNumberFormat="1" applyFont="1" applyFill="1" applyBorder="1" applyAlignment="1">
      <alignment horizontal="center"/>
    </xf>
    <xf numFmtId="165" fontId="3" fillId="2" borderId="10" xfId="13" applyNumberFormat="1" applyFont="1" applyFill="1" applyBorder="1" applyAlignment="1">
      <alignment horizontal="center"/>
    </xf>
    <xf numFmtId="41" fontId="3" fillId="2" borderId="11" xfId="13" applyNumberFormat="1" applyFont="1" applyFill="1" applyBorder="1" applyAlignment="1">
      <alignment horizontal="center"/>
    </xf>
    <xf numFmtId="41" fontId="3" fillId="0" borderId="0" xfId="13" applyNumberFormat="1" applyFont="1" applyFill="1" applyBorder="1" applyAlignment="1">
      <alignment horizontal="center"/>
    </xf>
    <xf numFmtId="165" fontId="3" fillId="2" borderId="9" xfId="13" applyNumberFormat="1" applyFont="1" applyFill="1" applyBorder="1" applyAlignment="1">
      <alignment horizontal="center"/>
    </xf>
    <xf numFmtId="165" fontId="3" fillId="2" borderId="11" xfId="13" applyNumberFormat="1" applyFont="1" applyFill="1" applyBorder="1" applyAlignment="1">
      <alignment horizontal="center"/>
    </xf>
    <xf numFmtId="0" fontId="6" fillId="0" borderId="0" xfId="13" applyFont="1" applyFill="1" applyBorder="1"/>
    <xf numFmtId="164" fontId="3" fillId="0" borderId="0" xfId="13" applyNumberFormat="1" applyFont="1" applyFill="1" applyBorder="1" applyAlignment="1">
      <alignment horizontal="center"/>
    </xf>
    <xf numFmtId="0" fontId="7" fillId="0" borderId="0" xfId="3" applyFont="1" applyFill="1" applyAlignment="1">
      <alignment vertical="top"/>
    </xf>
    <xf numFmtId="41" fontId="7" fillId="0" borderId="0" xfId="5" applyNumberFormat="1" applyFont="1" applyFill="1" applyAlignment="1">
      <alignment horizontal="center" vertical="top"/>
    </xf>
    <xf numFmtId="3" fontId="7" fillId="0" borderId="0" xfId="5" applyNumberFormat="1" applyFont="1" applyFill="1" applyAlignment="1">
      <alignment horizontal="center" vertical="top"/>
    </xf>
    <xf numFmtId="41" fontId="7" fillId="0" borderId="0" xfId="5" applyNumberFormat="1" applyFont="1" applyFill="1" applyAlignment="1">
      <alignment vertical="top"/>
    </xf>
    <xf numFmtId="166" fontId="7" fillId="0" borderId="0" xfId="5" applyFont="1" applyFill="1" applyAlignment="1">
      <alignment vertical="top"/>
    </xf>
    <xf numFmtId="3" fontId="7" fillId="0" borderId="0" xfId="5" applyNumberFormat="1" applyFont="1" applyFill="1" applyAlignment="1">
      <alignment vertical="top"/>
    </xf>
    <xf numFmtId="0" fontId="7" fillId="0" borderId="0" xfId="7" applyFont="1" applyBorder="1"/>
    <xf numFmtId="41" fontId="7" fillId="0" borderId="0" xfId="7" applyNumberFormat="1" applyFont="1" applyBorder="1" applyAlignment="1">
      <alignment horizontal="center"/>
    </xf>
    <xf numFmtId="3" fontId="7" fillId="0" borderId="0" xfId="7" applyNumberFormat="1" applyFont="1" applyBorder="1" applyAlignment="1">
      <alignment horizontal="center"/>
    </xf>
    <xf numFmtId="0" fontId="7" fillId="0" borderId="0" xfId="7" applyFont="1" applyBorder="1" applyAlignment="1">
      <alignment horizontal="left"/>
    </xf>
    <xf numFmtId="0" fontId="7" fillId="0" borderId="0" xfId="7" applyFont="1" applyFill="1" applyBorder="1"/>
    <xf numFmtId="0" fontId="6" fillId="0" borderId="0" xfId="13" applyFont="1" applyFill="1" applyBorder="1" applyAlignment="1">
      <alignment horizontal="center" vertical="center"/>
    </xf>
    <xf numFmtId="41" fontId="6" fillId="0" borderId="0" xfId="13" applyNumberFormat="1" applyFont="1" applyFill="1" applyBorder="1" applyAlignment="1">
      <alignment horizontal="center" vertical="center"/>
    </xf>
    <xf numFmtId="0" fontId="6" fillId="0" borderId="0" xfId="13" applyFont="1" applyFill="1" applyBorder="1" applyAlignment="1">
      <alignment vertical="center"/>
    </xf>
    <xf numFmtId="0" fontId="23" fillId="0" borderId="0" xfId="8" applyFont="1" applyFill="1" applyBorder="1" applyAlignment="1"/>
    <xf numFmtId="41" fontId="23" fillId="0" borderId="0" xfId="8" applyNumberFormat="1" applyFont="1" applyFill="1" applyBorder="1" applyAlignment="1">
      <alignment horizontal="center"/>
    </xf>
    <xf numFmtId="3" fontId="23" fillId="0" borderId="0" xfId="8" applyNumberFormat="1" applyFont="1" applyFill="1" applyBorder="1" applyAlignment="1">
      <alignment horizontal="center"/>
    </xf>
    <xf numFmtId="165" fontId="23" fillId="0" borderId="0" xfId="8" applyNumberFormat="1" applyFont="1" applyFill="1" applyBorder="1" applyAlignment="1">
      <alignment horizontal="center"/>
    </xf>
    <xf numFmtId="0" fontId="24" fillId="0" borderId="0" xfId="8" applyFont="1" applyFill="1" applyBorder="1"/>
    <xf numFmtId="0" fontId="24" fillId="0" borderId="0" xfId="8" applyFont="1" applyFill="1" applyBorder="1" applyAlignment="1">
      <alignment vertical="top"/>
    </xf>
    <xf numFmtId="41" fontId="24" fillId="0" borderId="0" xfId="3" applyNumberFormat="1" applyFont="1" applyFill="1" applyBorder="1" applyAlignment="1">
      <alignment horizontal="center" vertical="center"/>
    </xf>
    <xf numFmtId="166" fontId="24" fillId="0" borderId="0" xfId="5" applyNumberFormat="1" applyFont="1" applyFill="1" applyBorder="1" applyAlignment="1">
      <alignment vertical="center"/>
    </xf>
    <xf numFmtId="165" fontId="24" fillId="0" borderId="0" xfId="8" applyNumberFormat="1" applyFont="1" applyFill="1" applyBorder="1" applyAlignment="1">
      <alignment vertical="top"/>
    </xf>
    <xf numFmtId="165" fontId="24" fillId="0" borderId="0" xfId="8" applyNumberFormat="1" applyFont="1" applyFill="1" applyBorder="1" applyAlignment="1">
      <alignment horizontal="center" vertical="top"/>
    </xf>
    <xf numFmtId="41" fontId="24" fillId="0" borderId="0" xfId="8" applyNumberFormat="1" applyFont="1" applyFill="1" applyBorder="1" applyAlignment="1">
      <alignment horizontal="center" vertical="top"/>
    </xf>
    <xf numFmtId="41" fontId="24" fillId="0" borderId="0" xfId="8" applyNumberFormat="1" applyFont="1" applyFill="1" applyBorder="1" applyAlignment="1">
      <alignment vertical="top"/>
    </xf>
    <xf numFmtId="3" fontId="24" fillId="0" borderId="0" xfId="8" applyNumberFormat="1" applyFont="1" applyFill="1" applyBorder="1" applyAlignment="1">
      <alignment vertical="top"/>
    </xf>
    <xf numFmtId="0" fontId="23" fillId="0" borderId="0" xfId="10" applyFont="1" applyFill="1" applyBorder="1" applyAlignment="1">
      <alignment horizontal="center"/>
    </xf>
    <xf numFmtId="0" fontId="24" fillId="0" borderId="0" xfId="10" applyFont="1" applyFill="1" applyBorder="1" applyAlignment="1">
      <alignment horizontal="centerContinuous"/>
    </xf>
    <xf numFmtId="41" fontId="23" fillId="0" borderId="0" xfId="10" applyNumberFormat="1" applyFont="1" applyFill="1" applyAlignment="1">
      <alignment horizontal="center"/>
    </xf>
    <xf numFmtId="165" fontId="23" fillId="0" borderId="0" xfId="10" applyNumberFormat="1" applyFont="1" applyFill="1" applyAlignment="1">
      <alignment horizontal="center"/>
    </xf>
    <xf numFmtId="41" fontId="23" fillId="0" borderId="0" xfId="10" applyNumberFormat="1" applyFont="1" applyFill="1" applyAlignment="1">
      <alignment horizontal="right"/>
    </xf>
    <xf numFmtId="37" fontId="23" fillId="0" borderId="0" xfId="10" applyNumberFormat="1" applyFont="1" applyFill="1" applyAlignment="1">
      <alignment horizontal="center"/>
    </xf>
    <xf numFmtId="165" fontId="23" fillId="0" borderId="0" xfId="10" applyNumberFormat="1" applyFont="1" applyFill="1" applyBorder="1" applyAlignment="1">
      <alignment horizontal="center"/>
    </xf>
    <xf numFmtId="0" fontId="23" fillId="0" borderId="0" xfId="0" applyFont="1" applyAlignment="1">
      <alignment vertical="top"/>
    </xf>
    <xf numFmtId="0" fontId="24" fillId="0" borderId="0" xfId="10" applyFont="1" applyFill="1" applyBorder="1" applyAlignment="1">
      <alignment vertical="top"/>
    </xf>
    <xf numFmtId="0" fontId="23" fillId="0" borderId="0" xfId="10" applyFont="1" applyFill="1" applyBorder="1" applyAlignment="1">
      <alignment horizontal="center" vertical="top"/>
    </xf>
    <xf numFmtId="0" fontId="24" fillId="0" borderId="0" xfId="10" applyFont="1" applyFill="1" applyBorder="1" applyAlignment="1">
      <alignment horizontal="left" vertical="top"/>
    </xf>
    <xf numFmtId="0" fontId="24" fillId="0" borderId="0" xfId="10" applyFont="1" applyFill="1" applyBorder="1" applyAlignment="1">
      <alignment horizontal="right" vertical="top"/>
    </xf>
    <xf numFmtId="41" fontId="24" fillId="0" borderId="0" xfId="10" applyNumberFormat="1" applyFont="1" applyFill="1" applyBorder="1" applyAlignment="1">
      <alignment horizontal="center" vertical="top"/>
    </xf>
    <xf numFmtId="165" fontId="24" fillId="0" borderId="0" xfId="11" applyNumberFormat="1" applyFont="1" applyFill="1" applyBorder="1" applyAlignment="1">
      <alignment horizontal="center" vertical="top"/>
    </xf>
    <xf numFmtId="165" fontId="24" fillId="0" borderId="0" xfId="1" applyNumberFormat="1" applyFont="1" applyFill="1" applyBorder="1" applyAlignment="1">
      <alignment horizontal="center" vertical="top"/>
    </xf>
    <xf numFmtId="41" fontId="24" fillId="0" borderId="0" xfId="10" applyNumberFormat="1" applyFont="1" applyFill="1" applyBorder="1" applyAlignment="1">
      <alignment horizontal="right" vertical="top"/>
    </xf>
    <xf numFmtId="41" fontId="24" fillId="0" borderId="0" xfId="0" applyNumberFormat="1" applyFont="1"/>
    <xf numFmtId="37" fontId="24" fillId="0" borderId="0" xfId="10" applyNumberFormat="1" applyFont="1" applyFill="1" applyBorder="1" applyAlignment="1">
      <alignment horizontal="right" vertical="top"/>
    </xf>
    <xf numFmtId="165" fontId="24" fillId="0" borderId="0" xfId="10" applyNumberFormat="1" applyFont="1" applyFill="1" applyBorder="1" applyAlignment="1">
      <alignment horizontal="center" vertical="top"/>
    </xf>
    <xf numFmtId="41" fontId="24" fillId="0" borderId="0" xfId="12" applyNumberFormat="1" applyFont="1" applyFill="1" applyBorder="1" applyAlignment="1">
      <alignment horizontal="center" vertical="top"/>
    </xf>
    <xf numFmtId="0" fontId="24" fillId="0" borderId="0" xfId="11" applyFont="1" applyFill="1" applyBorder="1" applyAlignment="1">
      <alignment horizontal="left" vertical="top"/>
    </xf>
    <xf numFmtId="0" fontId="23" fillId="0" borderId="0" xfId="0" applyFont="1" applyAlignment="1">
      <alignment vertical="top" wrapText="1"/>
    </xf>
    <xf numFmtId="164" fontId="25" fillId="0" borderId="0" xfId="3" applyNumberFormat="1" applyFont="1" applyFill="1" applyAlignment="1">
      <alignment horizontal="centerContinuous" vertical="top"/>
    </xf>
    <xf numFmtId="0" fontId="25" fillId="0" borderId="0" xfId="8" applyFont="1" applyFill="1" applyBorder="1" applyAlignment="1">
      <alignment horizontal="centerContinuous"/>
    </xf>
    <xf numFmtId="41" fontId="25" fillId="0" borderId="0" xfId="8" applyNumberFormat="1" applyFont="1" applyFill="1" applyBorder="1" applyAlignment="1">
      <alignment horizontal="centerContinuous"/>
    </xf>
    <xf numFmtId="3" fontId="25" fillId="0" borderId="0" xfId="8" applyNumberFormat="1" applyFont="1" applyFill="1" applyBorder="1" applyAlignment="1">
      <alignment horizontal="centerContinuous"/>
    </xf>
    <xf numFmtId="165" fontId="25" fillId="0" borderId="0" xfId="8" applyNumberFormat="1" applyFont="1" applyFill="1" applyBorder="1" applyAlignment="1">
      <alignment horizontal="centerContinuous"/>
    </xf>
    <xf numFmtId="0" fontId="25" fillId="0" borderId="0" xfId="2" applyFont="1" applyFill="1" applyBorder="1" applyAlignment="1">
      <alignment horizontal="centerContinuous" vertical="top"/>
    </xf>
    <xf numFmtId="41" fontId="25" fillId="0" borderId="0" xfId="3" applyNumberFormat="1" applyFont="1" applyFill="1" applyAlignment="1">
      <alignment horizontal="centerContinuous" vertical="top"/>
    </xf>
    <xf numFmtId="165" fontId="25" fillId="0" borderId="0" xfId="3" applyNumberFormat="1" applyFont="1" applyFill="1" applyAlignment="1">
      <alignment horizontal="centerContinuous" vertical="top"/>
    </xf>
    <xf numFmtId="165" fontId="25" fillId="0" borderId="0" xfId="3" applyNumberFormat="1" applyFont="1" applyFill="1" applyBorder="1" applyAlignment="1">
      <alignment horizontal="centerContinuous" vertical="top"/>
    </xf>
    <xf numFmtId="41" fontId="24" fillId="0" borderId="0" xfId="3" applyNumberFormat="1" applyFont="1" applyFill="1" applyAlignment="1">
      <alignment vertical="top"/>
    </xf>
    <xf numFmtId="0" fontId="24" fillId="0" borderId="0" xfId="3" applyFont="1" applyFill="1" applyAlignment="1">
      <alignment vertical="top"/>
    </xf>
    <xf numFmtId="164" fontId="25" fillId="0" borderId="0" xfId="8" applyNumberFormat="1" applyFont="1" applyFill="1" applyBorder="1" applyAlignment="1">
      <alignment horizontal="centerContinuous"/>
    </xf>
    <xf numFmtId="0" fontId="24" fillId="0" borderId="0" xfId="8" applyFont="1" applyFill="1" applyBorder="1" applyAlignment="1">
      <alignment horizontal="centerContinuous"/>
    </xf>
    <xf numFmtId="41" fontId="26" fillId="0" borderId="0" xfId="8" applyNumberFormat="1" applyFont="1" applyFill="1" applyBorder="1" applyAlignment="1">
      <alignment horizontal="centerContinuous"/>
    </xf>
    <xf numFmtId="41" fontId="24" fillId="0" borderId="0" xfId="8" applyNumberFormat="1" applyFont="1" applyFill="1" applyBorder="1" applyAlignment="1">
      <alignment horizontal="centerContinuous"/>
    </xf>
    <xf numFmtId="3" fontId="24" fillId="0" borderId="0" xfId="8" applyNumberFormat="1" applyFont="1" applyFill="1" applyBorder="1" applyAlignment="1">
      <alignment horizontal="centerContinuous"/>
    </xf>
    <xf numFmtId="165" fontId="24" fillId="0" borderId="0" xfId="8" applyNumberFormat="1" applyFont="1" applyFill="1" applyBorder="1" applyAlignment="1">
      <alignment horizontal="centerContinuous"/>
    </xf>
    <xf numFmtId="0" fontId="25" fillId="2" borderId="1" xfId="8" applyFont="1" applyFill="1" applyBorder="1" applyAlignment="1">
      <alignment horizontal="centerContinuous"/>
    </xf>
    <xf numFmtId="0" fontId="25" fillId="0" borderId="7" xfId="8" applyFont="1" applyFill="1" applyBorder="1" applyAlignment="1">
      <alignment horizontal="centerContinuous"/>
    </xf>
    <xf numFmtId="41" fontId="25" fillId="2" borderId="4" xfId="8" applyNumberFormat="1" applyFont="1" applyFill="1" applyBorder="1" applyAlignment="1">
      <alignment horizontal="centerContinuous"/>
    </xf>
    <xf numFmtId="41" fontId="25" fillId="2" borderId="5" xfId="8" applyNumberFormat="1" applyFont="1" applyFill="1" applyBorder="1" applyAlignment="1">
      <alignment horizontal="centerContinuous"/>
    </xf>
    <xf numFmtId="41" fontId="25" fillId="2" borderId="6" xfId="8" applyNumberFormat="1" applyFont="1" applyFill="1" applyBorder="1" applyAlignment="1">
      <alignment horizontal="centerContinuous"/>
    </xf>
    <xf numFmtId="3" fontId="25" fillId="0" borderId="0" xfId="8" applyNumberFormat="1" applyFont="1" applyFill="1" applyBorder="1" applyAlignment="1"/>
    <xf numFmtId="165" fontId="25" fillId="0" borderId="0" xfId="8" applyNumberFormat="1" applyFont="1" applyFill="1" applyBorder="1" applyAlignment="1"/>
    <xf numFmtId="165" fontId="25" fillId="2" borderId="4" xfId="8" applyNumberFormat="1" applyFont="1" applyFill="1" applyBorder="1" applyAlignment="1">
      <alignment horizontal="centerContinuous"/>
    </xf>
    <xf numFmtId="165" fontId="25" fillId="2" borderId="6" xfId="8" applyNumberFormat="1" applyFont="1" applyFill="1" applyBorder="1" applyAlignment="1">
      <alignment horizontal="centerContinuous"/>
    </xf>
    <xf numFmtId="0" fontId="26" fillId="0" borderId="0" xfId="8" applyFont="1" applyFill="1" applyBorder="1"/>
    <xf numFmtId="0" fontId="23" fillId="2" borderId="2" xfId="8" applyFont="1" applyFill="1" applyBorder="1" applyAlignment="1">
      <alignment horizontal="left" wrapText="1"/>
    </xf>
    <xf numFmtId="0" fontId="23" fillId="0" borderId="7" xfId="8" applyFont="1" applyFill="1" applyBorder="1" applyAlignment="1">
      <alignment horizontal="center" wrapText="1"/>
    </xf>
    <xf numFmtId="41" fontId="23" fillId="2" borderId="7" xfId="6" applyNumberFormat="1" applyFont="1" applyFill="1" applyBorder="1" applyAlignment="1">
      <alignment horizontal="right" wrapText="1"/>
    </xf>
    <xf numFmtId="41" fontId="23" fillId="2" borderId="0" xfId="8" applyNumberFormat="1" applyFont="1" applyFill="1" applyBorder="1" applyAlignment="1">
      <alignment horizontal="right" wrapText="1"/>
    </xf>
    <xf numFmtId="41" fontId="23" fillId="2" borderId="8" xfId="6" applyNumberFormat="1" applyFont="1" applyFill="1" applyBorder="1" applyAlignment="1">
      <alignment horizontal="right"/>
    </xf>
    <xf numFmtId="3" fontId="23" fillId="0" borderId="0" xfId="8" applyNumberFormat="1" applyFont="1" applyFill="1" applyBorder="1" applyAlignment="1">
      <alignment horizontal="right"/>
    </xf>
    <xf numFmtId="165" fontId="23" fillId="0" borderId="0" xfId="8" applyNumberFormat="1" applyFont="1" applyFill="1" applyBorder="1" applyAlignment="1">
      <alignment horizontal="right"/>
    </xf>
    <xf numFmtId="165" fontId="23" fillId="2" borderId="7" xfId="8" applyNumberFormat="1" applyFont="1" applyFill="1" applyBorder="1" applyAlignment="1">
      <alignment horizontal="right" wrapText="1"/>
    </xf>
    <xf numFmtId="165" fontId="23" fillId="2" borderId="8" xfId="8" applyNumberFormat="1" applyFont="1" applyFill="1" applyBorder="1" applyAlignment="1">
      <alignment horizontal="right" wrapText="1"/>
    </xf>
    <xf numFmtId="0" fontId="23" fillId="2" borderId="3" xfId="8" applyFont="1" applyFill="1" applyBorder="1" applyAlignment="1">
      <alignment horizontal="left"/>
    </xf>
    <xf numFmtId="0" fontId="23" fillId="0" borderId="7" xfId="8" applyFont="1" applyFill="1" applyBorder="1" applyAlignment="1"/>
    <xf numFmtId="41" fontId="23" fillId="2" borderId="9" xfId="8" applyNumberFormat="1" applyFont="1" applyFill="1" applyBorder="1" applyAlignment="1">
      <alignment horizontal="right"/>
    </xf>
    <xf numFmtId="41" fontId="23" fillId="2" borderId="10" xfId="8" applyNumberFormat="1" applyFont="1" applyFill="1" applyBorder="1" applyAlignment="1">
      <alignment horizontal="right"/>
    </xf>
    <xf numFmtId="41" fontId="23" fillId="2" borderId="11" xfId="5" applyNumberFormat="1" applyFont="1" applyFill="1" applyBorder="1" applyAlignment="1">
      <alignment horizontal="right" vertical="top"/>
    </xf>
    <xf numFmtId="165" fontId="23" fillId="2" borderId="9" xfId="8" applyNumberFormat="1" applyFont="1" applyFill="1" applyBorder="1" applyAlignment="1">
      <alignment horizontal="right"/>
    </xf>
    <xf numFmtId="165" fontId="23" fillId="2" borderId="11" xfId="8" applyNumberFormat="1" applyFont="1" applyFill="1" applyBorder="1" applyAlignment="1">
      <alignment horizontal="right"/>
    </xf>
    <xf numFmtId="0" fontId="23" fillId="0" borderId="0" xfId="8" applyFont="1" applyFill="1" applyBorder="1" applyAlignment="1">
      <alignment vertical="top"/>
    </xf>
    <xf numFmtId="0" fontId="23" fillId="2" borderId="1" xfId="8" applyFont="1" applyFill="1" applyBorder="1" applyAlignment="1">
      <alignment horizontal="center"/>
    </xf>
    <xf numFmtId="0" fontId="24" fillId="0" borderId="0" xfId="8" applyFont="1" applyFill="1" applyBorder="1" applyAlignment="1"/>
    <xf numFmtId="41" fontId="24" fillId="2" borderId="4" xfId="8" applyNumberFormat="1" applyFont="1" applyFill="1" applyBorder="1" applyAlignment="1">
      <alignment horizontal="center"/>
    </xf>
    <xf numFmtId="41" fontId="24" fillId="2" borderId="5" xfId="8" applyNumberFormat="1" applyFont="1" applyFill="1" applyBorder="1" applyAlignment="1">
      <alignment horizontal="center"/>
    </xf>
    <xf numFmtId="41" fontId="24" fillId="2" borderId="6" xfId="8" applyNumberFormat="1" applyFont="1" applyFill="1" applyBorder="1" applyAlignment="1">
      <alignment horizontal="left"/>
    </xf>
    <xf numFmtId="3" fontId="24" fillId="0" borderId="0" xfId="8" applyNumberFormat="1" applyFont="1" applyFill="1" applyBorder="1" applyAlignment="1">
      <alignment horizontal="left"/>
    </xf>
    <xf numFmtId="165" fontId="24" fillId="0" borderId="0" xfId="8" applyNumberFormat="1" applyFont="1" applyFill="1" applyBorder="1" applyAlignment="1">
      <alignment horizontal="left"/>
    </xf>
    <xf numFmtId="165" fontId="24" fillId="2" borderId="4" xfId="8" applyNumberFormat="1" applyFont="1" applyFill="1" applyBorder="1" applyAlignment="1">
      <alignment horizontal="center"/>
    </xf>
    <xf numFmtId="165" fontId="24" fillId="2" borderId="6" xfId="8" applyNumberFormat="1" applyFont="1" applyFill="1" applyBorder="1" applyAlignment="1">
      <alignment horizontal="center"/>
    </xf>
    <xf numFmtId="0" fontId="24" fillId="0" borderId="0" xfId="8" applyFont="1" applyFill="1" applyBorder="1" applyAlignment="1">
      <alignment horizontal="left"/>
    </xf>
    <xf numFmtId="0" fontId="23" fillId="2" borderId="2" xfId="8" applyFont="1" applyFill="1" applyBorder="1" applyAlignment="1"/>
    <xf numFmtId="41" fontId="23" fillId="2" borderId="7" xfId="8" applyNumberFormat="1" applyFont="1" applyFill="1" applyBorder="1" applyAlignment="1">
      <alignment horizontal="center"/>
    </xf>
    <xf numFmtId="41" fontId="23" fillId="2" borderId="0" xfId="8" applyNumberFormat="1" applyFont="1" applyFill="1" applyBorder="1" applyAlignment="1">
      <alignment horizontal="center"/>
    </xf>
    <xf numFmtId="41" fontId="23" fillId="2" borderId="8" xfId="8" applyNumberFormat="1" applyFont="1" applyFill="1" applyBorder="1" applyAlignment="1">
      <alignment horizontal="center"/>
    </xf>
    <xf numFmtId="165" fontId="23" fillId="0" borderId="0" xfId="8" applyNumberFormat="1" applyFont="1" applyFill="1" applyBorder="1"/>
    <xf numFmtId="165" fontId="23" fillId="2" borderId="7" xfId="8" applyNumberFormat="1" applyFont="1" applyFill="1" applyBorder="1" applyAlignment="1">
      <alignment horizontal="center"/>
    </xf>
    <xf numFmtId="165" fontId="23" fillId="2" borderId="8" xfId="8" applyNumberFormat="1" applyFont="1" applyFill="1" applyBorder="1" applyAlignment="1">
      <alignment horizontal="center"/>
    </xf>
    <xf numFmtId="0" fontId="23" fillId="2" borderId="3" xfId="8" applyFont="1" applyFill="1" applyBorder="1" applyAlignment="1">
      <alignment horizontal="center"/>
    </xf>
    <xf numFmtId="41" fontId="24" fillId="2" borderId="9" xfId="8" applyNumberFormat="1" applyFont="1" applyFill="1" applyBorder="1" applyAlignment="1">
      <alignment horizontal="center"/>
    </xf>
    <xf numFmtId="41" fontId="24" fillId="2" borderId="10" xfId="8" applyNumberFormat="1" applyFont="1" applyFill="1" applyBorder="1" applyAlignment="1">
      <alignment horizontal="center"/>
    </xf>
    <xf numFmtId="41" fontId="24" fillId="2" borderId="11" xfId="8" applyNumberFormat="1" applyFont="1" applyFill="1" applyBorder="1" applyAlignment="1">
      <alignment horizontal="left"/>
    </xf>
    <xf numFmtId="165" fontId="24" fillId="2" borderId="9" xfId="8" applyNumberFormat="1" applyFont="1" applyFill="1" applyBorder="1" applyAlignment="1">
      <alignment horizontal="center"/>
    </xf>
    <xf numFmtId="165" fontId="24" fillId="2" borderId="11" xfId="8" applyNumberFormat="1" applyFont="1" applyFill="1" applyBorder="1" applyAlignment="1">
      <alignment horizontal="center"/>
    </xf>
    <xf numFmtId="0" fontId="27" fillId="0" borderId="0" xfId="8" applyFont="1" applyFill="1"/>
    <xf numFmtId="41" fontId="27" fillId="0" borderId="0" xfId="8" applyNumberFormat="1" applyFont="1" applyFill="1" applyBorder="1" applyAlignment="1">
      <alignment horizontal="center"/>
    </xf>
    <xf numFmtId="41" fontId="27" fillId="0" borderId="0" xfId="8" applyNumberFormat="1" applyFont="1" applyFill="1" applyBorder="1"/>
    <xf numFmtId="3" fontId="27" fillId="0" borderId="0" xfId="8" applyNumberFormat="1" applyFont="1" applyFill="1" applyBorder="1"/>
    <xf numFmtId="165" fontId="27" fillId="0" borderId="0" xfId="8" applyNumberFormat="1" applyFont="1" applyFill="1" applyBorder="1"/>
    <xf numFmtId="0" fontId="27" fillId="0" borderId="0" xfId="8" applyFont="1" applyFill="1" applyBorder="1"/>
    <xf numFmtId="0" fontId="28" fillId="0" borderId="0" xfId="7" applyFont="1" applyBorder="1" applyAlignment="1">
      <alignment vertical="top"/>
    </xf>
    <xf numFmtId="41" fontId="24" fillId="0" borderId="0" xfId="5" applyNumberFormat="1" applyFont="1" applyFill="1" applyAlignment="1">
      <alignment horizontal="center" vertical="top"/>
    </xf>
    <xf numFmtId="41" fontId="24" fillId="0" borderId="0" xfId="5" applyNumberFormat="1" applyFont="1" applyFill="1" applyAlignment="1">
      <alignment vertical="top"/>
    </xf>
    <xf numFmtId="166" fontId="24" fillId="0" borderId="0" xfId="5" applyFont="1" applyFill="1" applyAlignment="1">
      <alignment vertical="top"/>
    </xf>
    <xf numFmtId="165" fontId="24" fillId="0" borderId="0" xfId="3" applyNumberFormat="1" applyFont="1" applyFill="1" applyAlignment="1">
      <alignment vertical="top"/>
    </xf>
    <xf numFmtId="165" fontId="24" fillId="0" borderId="0" xfId="1" applyNumberFormat="1" applyFont="1" applyFill="1" applyAlignment="1">
      <alignment vertical="top"/>
    </xf>
    <xf numFmtId="165" fontId="24" fillId="0" borderId="0" xfId="1" applyNumberFormat="1" applyFont="1" applyFill="1" applyBorder="1" applyAlignment="1">
      <alignment vertical="top"/>
    </xf>
    <xf numFmtId="41" fontId="27" fillId="0" borderId="0" xfId="7" applyNumberFormat="1" applyFont="1" applyBorder="1" applyAlignment="1">
      <alignment horizontal="center" vertical="top"/>
    </xf>
    <xf numFmtId="3" fontId="27" fillId="0" borderId="0" xfId="7" applyNumberFormat="1" applyFont="1" applyFill="1" applyBorder="1" applyAlignment="1">
      <alignment horizontal="center" vertical="top"/>
    </xf>
    <xf numFmtId="165" fontId="27" fillId="0" borderId="0" xfId="7" applyNumberFormat="1" applyFont="1" applyFill="1" applyBorder="1" applyAlignment="1">
      <alignment vertical="top"/>
    </xf>
    <xf numFmtId="0" fontId="27" fillId="0" borderId="0" xfId="7" applyFont="1" applyFill="1" applyBorder="1" applyAlignment="1">
      <alignment vertical="top"/>
    </xf>
    <xf numFmtId="0" fontId="28" fillId="0" borderId="0" xfId="2" applyFont="1" applyBorder="1" applyAlignment="1">
      <alignment horizontal="left" vertical="top"/>
    </xf>
    <xf numFmtId="41" fontId="24" fillId="0" borderId="0" xfId="5" applyNumberFormat="1" applyFont="1" applyAlignment="1">
      <alignment horizontal="center" vertical="top"/>
    </xf>
    <xf numFmtId="41" fontId="23" fillId="0" borderId="0" xfId="2" applyNumberFormat="1" applyFont="1" applyBorder="1" applyAlignment="1">
      <alignment horizontal="left" vertical="top"/>
    </xf>
    <xf numFmtId="165" fontId="27" fillId="0" borderId="0" xfId="8" applyNumberFormat="1" applyFont="1" applyFill="1" applyBorder="1" applyAlignment="1">
      <alignment vertical="top"/>
    </xf>
    <xf numFmtId="165" fontId="27" fillId="0" borderId="0" xfId="8" applyNumberFormat="1" applyFont="1" applyBorder="1" applyAlignment="1">
      <alignment vertical="top"/>
    </xf>
    <xf numFmtId="0" fontId="27" fillId="0" borderId="0" xfId="8" applyFont="1" applyBorder="1" applyAlignment="1">
      <alignment vertical="top"/>
    </xf>
    <xf numFmtId="0" fontId="28" fillId="0" borderId="0" xfId="4" applyFont="1" applyBorder="1" applyAlignment="1">
      <alignment vertical="top"/>
    </xf>
    <xf numFmtId="0" fontId="24" fillId="0" borderId="0" xfId="0" applyFont="1" applyFill="1" applyBorder="1" applyAlignment="1">
      <alignment vertical="top"/>
    </xf>
    <xf numFmtId="166" fontId="24" fillId="0" borderId="0" xfId="5" applyFont="1" applyFill="1"/>
    <xf numFmtId="165" fontId="24" fillId="0" borderId="0" xfId="1" applyNumberFormat="1" applyFont="1" applyFill="1"/>
    <xf numFmtId="0" fontId="24" fillId="0" borderId="0" xfId="3" applyFont="1" applyFill="1"/>
    <xf numFmtId="41" fontId="24" fillId="0" borderId="0" xfId="8" applyNumberFormat="1" applyFont="1" applyFill="1" applyBorder="1" applyAlignment="1">
      <alignment horizontal="center"/>
    </xf>
    <xf numFmtId="41" fontId="24" fillId="0" borderId="0" xfId="8" applyNumberFormat="1" applyFont="1" applyFill="1" applyBorder="1"/>
    <xf numFmtId="3" fontId="24" fillId="0" borderId="0" xfId="8" applyNumberFormat="1" applyFont="1" applyFill="1" applyBorder="1"/>
    <xf numFmtId="165" fontId="24" fillId="0" borderId="0" xfId="8" applyNumberFormat="1" applyFont="1" applyFill="1" applyBorder="1"/>
    <xf numFmtId="0" fontId="25" fillId="0" borderId="0" xfId="10" applyFont="1" applyFill="1" applyBorder="1" applyAlignment="1">
      <alignment horizontal="centerContinuous"/>
    </xf>
    <xf numFmtId="41" fontId="25" fillId="0" borderId="0" xfId="10" applyNumberFormat="1" applyFont="1" applyFill="1" applyBorder="1" applyAlignment="1">
      <alignment horizontal="centerContinuous"/>
    </xf>
    <xf numFmtId="165" fontId="25" fillId="0" borderId="0" xfId="10" applyNumberFormat="1" applyFont="1" applyFill="1" applyBorder="1" applyAlignment="1">
      <alignment horizontal="centerContinuous"/>
    </xf>
    <xf numFmtId="37" fontId="25" fillId="0" borderId="0" xfId="10" applyNumberFormat="1" applyFont="1" applyFill="1" applyBorder="1" applyAlignment="1">
      <alignment horizontal="centerContinuous"/>
    </xf>
    <xf numFmtId="0" fontId="24" fillId="0" borderId="0" xfId="10" applyFont="1" applyFill="1" applyBorder="1"/>
    <xf numFmtId="41" fontId="24" fillId="0" borderId="0" xfId="3" applyNumberFormat="1" applyFont="1" applyFill="1" applyAlignment="1">
      <alignment horizontal="centerContinuous" vertical="top"/>
    </xf>
    <xf numFmtId="164" fontId="25" fillId="0" borderId="0" xfId="10" applyNumberFormat="1" applyFont="1" applyFill="1" applyAlignment="1">
      <alignment horizontal="centerContinuous"/>
    </xf>
    <xf numFmtId="41" fontId="24" fillId="0" borderId="0" xfId="10" applyNumberFormat="1" applyFont="1" applyFill="1" applyBorder="1" applyAlignment="1">
      <alignment horizontal="centerContinuous"/>
    </xf>
    <xf numFmtId="165" fontId="24" fillId="0" borderId="0" xfId="10" applyNumberFormat="1" applyFont="1" applyFill="1" applyBorder="1" applyAlignment="1">
      <alignment horizontal="centerContinuous"/>
    </xf>
    <xf numFmtId="37" fontId="24" fillId="0" borderId="0" xfId="10" applyNumberFormat="1" applyFont="1" applyFill="1" applyBorder="1" applyAlignment="1">
      <alignment horizontal="centerContinuous"/>
    </xf>
    <xf numFmtId="0" fontId="24" fillId="0" borderId="0" xfId="10" applyFont="1" applyFill="1" applyBorder="1" applyAlignment="1">
      <alignment horizontal="right"/>
    </xf>
    <xf numFmtId="41" fontId="24" fillId="0" borderId="0" xfId="10" applyNumberFormat="1" applyFont="1" applyFill="1" applyBorder="1" applyAlignment="1">
      <alignment horizontal="center"/>
    </xf>
    <xf numFmtId="165" fontId="24" fillId="0" borderId="0" xfId="10" applyNumberFormat="1" applyFont="1" applyFill="1" applyBorder="1" applyAlignment="1">
      <alignment horizontal="center"/>
    </xf>
    <xf numFmtId="41" fontId="24" fillId="0" borderId="0" xfId="10" applyNumberFormat="1" applyFont="1" applyFill="1" applyBorder="1" applyAlignment="1">
      <alignment horizontal="right"/>
    </xf>
    <xf numFmtId="37" fontId="24" fillId="0" borderId="0" xfId="10" applyNumberFormat="1" applyFont="1" applyFill="1" applyBorder="1" applyAlignment="1">
      <alignment horizontal="center"/>
    </xf>
    <xf numFmtId="0" fontId="23" fillId="2" borderId="4" xfId="10" applyFont="1" applyFill="1" applyBorder="1" applyAlignment="1">
      <alignment horizontal="left"/>
    </xf>
    <xf numFmtId="0" fontId="24" fillId="2" borderId="6" xfId="10" applyFont="1" applyFill="1" applyBorder="1" applyAlignment="1">
      <alignment horizontal="left"/>
    </xf>
    <xf numFmtId="41" fontId="25" fillId="2" borderId="4" xfId="10" applyNumberFormat="1" applyFont="1" applyFill="1" applyBorder="1" applyAlignment="1">
      <alignment horizontal="centerContinuous"/>
    </xf>
    <xf numFmtId="165" fontId="23" fillId="2" borderId="5" xfId="10" applyNumberFormat="1" applyFont="1" applyFill="1" applyBorder="1" applyAlignment="1">
      <alignment horizontal="centerContinuous"/>
    </xf>
    <xf numFmtId="41" fontId="23" fillId="2" borderId="6" xfId="10" applyNumberFormat="1" applyFont="1" applyFill="1" applyBorder="1" applyAlignment="1">
      <alignment horizontal="centerContinuous"/>
    </xf>
    <xf numFmtId="165" fontId="23" fillId="2" borderId="4" xfId="10" applyNumberFormat="1" applyFont="1" applyFill="1" applyBorder="1" applyAlignment="1">
      <alignment horizontal="center"/>
    </xf>
    <xf numFmtId="165" fontId="23" fillId="2" borderId="6" xfId="10" applyNumberFormat="1" applyFont="1" applyFill="1" applyBorder="1" applyAlignment="1">
      <alignment horizontal="center"/>
    </xf>
    <xf numFmtId="165" fontId="23" fillId="2" borderId="0" xfId="10" applyNumberFormat="1" applyFont="1" applyFill="1" applyBorder="1" applyAlignment="1">
      <alignment horizontal="right" wrapText="1"/>
    </xf>
    <xf numFmtId="41" fontId="23" fillId="2" borderId="8" xfId="10" applyNumberFormat="1" applyFont="1" applyFill="1" applyBorder="1" applyAlignment="1">
      <alignment horizontal="right" wrapText="1"/>
    </xf>
    <xf numFmtId="37" fontId="23" fillId="0" borderId="0" xfId="10" applyNumberFormat="1" applyFont="1" applyFill="1" applyAlignment="1">
      <alignment horizontal="right"/>
    </xf>
    <xf numFmtId="165" fontId="23" fillId="2" borderId="7" xfId="11" applyNumberFormat="1" applyFont="1" applyFill="1" applyBorder="1" applyAlignment="1">
      <alignment horizontal="right" wrapText="1"/>
    </xf>
    <xf numFmtId="41" fontId="23" fillId="2" borderId="9" xfId="10" applyNumberFormat="1" applyFont="1" applyFill="1" applyBorder="1" applyAlignment="1">
      <alignment horizontal="right"/>
    </xf>
    <xf numFmtId="165" fontId="23" fillId="2" borderId="10" xfId="10" applyNumberFormat="1" applyFont="1" applyFill="1" applyBorder="1" applyAlignment="1">
      <alignment horizontal="right"/>
    </xf>
    <xf numFmtId="41" fontId="23" fillId="2" borderId="11" xfId="10" applyNumberFormat="1" applyFont="1" applyFill="1" applyBorder="1" applyAlignment="1">
      <alignment horizontal="right"/>
    </xf>
    <xf numFmtId="165" fontId="23" fillId="2" borderId="9" xfId="10" applyNumberFormat="1" applyFont="1" applyFill="1" applyBorder="1" applyAlignment="1">
      <alignment horizontal="right"/>
    </xf>
    <xf numFmtId="165" fontId="23" fillId="2" borderId="11" xfId="10" applyNumberFormat="1" applyFont="1" applyFill="1" applyBorder="1" applyAlignment="1">
      <alignment horizontal="right"/>
    </xf>
    <xf numFmtId="41" fontId="24" fillId="0" borderId="0" xfId="10" applyNumberFormat="1" applyFont="1" applyFill="1" applyBorder="1" applyAlignment="1">
      <alignment vertical="top"/>
    </xf>
    <xf numFmtId="37" fontId="24" fillId="0" borderId="0" xfId="10" applyNumberFormat="1" applyFont="1" applyFill="1" applyBorder="1" applyAlignment="1">
      <alignment horizontal="center" vertical="top"/>
    </xf>
    <xf numFmtId="37" fontId="23" fillId="2" borderId="6" xfId="10" applyNumberFormat="1" applyFont="1" applyFill="1" applyBorder="1" applyAlignment="1">
      <alignment horizontal="left"/>
    </xf>
    <xf numFmtId="37" fontId="23" fillId="0" borderId="0" xfId="10" applyNumberFormat="1" applyFont="1" applyFill="1" applyBorder="1" applyAlignment="1">
      <alignment horizontal="left"/>
    </xf>
    <xf numFmtId="41" fontId="23" fillId="2" borderId="4" xfId="10" applyNumberFormat="1" applyFont="1" applyFill="1" applyBorder="1" applyAlignment="1">
      <alignment horizontal="center"/>
    </xf>
    <xf numFmtId="165" fontId="23" fillId="2" borderId="5" xfId="10" applyNumberFormat="1" applyFont="1" applyFill="1" applyBorder="1" applyAlignment="1">
      <alignment horizontal="center"/>
    </xf>
    <xf numFmtId="41" fontId="23" fillId="2" borderId="6" xfId="10" applyNumberFormat="1" applyFont="1" applyFill="1" applyBorder="1" applyAlignment="1"/>
    <xf numFmtId="41" fontId="23" fillId="0" borderId="0" xfId="10" applyNumberFormat="1" applyFont="1" applyFill="1" applyBorder="1" applyAlignment="1">
      <alignment horizontal="center"/>
    </xf>
    <xf numFmtId="37" fontId="23" fillId="0" borderId="0" xfId="10" applyNumberFormat="1" applyFont="1" applyFill="1" applyBorder="1" applyAlignment="1">
      <alignment horizontal="center"/>
    </xf>
    <xf numFmtId="164" fontId="23" fillId="0" borderId="0" xfId="10" applyNumberFormat="1" applyFont="1" applyFill="1" applyBorder="1" applyAlignment="1">
      <alignment horizontal="left"/>
    </xf>
    <xf numFmtId="0" fontId="23" fillId="0" borderId="0" xfId="10" applyFont="1" applyFill="1" applyBorder="1" applyAlignment="1">
      <alignment horizontal="left"/>
    </xf>
    <xf numFmtId="0" fontId="24" fillId="2" borderId="7" xfId="10" applyFont="1" applyFill="1" applyBorder="1" applyAlignment="1">
      <alignment horizontal="left"/>
    </xf>
    <xf numFmtId="0" fontId="24" fillId="2" borderId="8" xfId="10" applyFont="1" applyFill="1" applyBorder="1" applyAlignment="1">
      <alignment horizontal="left"/>
    </xf>
    <xf numFmtId="41" fontId="24" fillId="2" borderId="7" xfId="10" applyNumberFormat="1" applyFont="1" applyFill="1" applyBorder="1" applyAlignment="1">
      <alignment horizontal="center"/>
    </xf>
    <xf numFmtId="165" fontId="24" fillId="2" borderId="0" xfId="11" applyNumberFormat="1" applyFont="1" applyFill="1" applyBorder="1" applyAlignment="1">
      <alignment horizontal="center"/>
    </xf>
    <xf numFmtId="165" fontId="24" fillId="2" borderId="0" xfId="1" applyNumberFormat="1" applyFont="1" applyFill="1" applyBorder="1" applyAlignment="1">
      <alignment horizontal="center"/>
    </xf>
    <xf numFmtId="41" fontId="24" fillId="2" borderId="8" xfId="10" applyNumberFormat="1" applyFont="1" applyFill="1" applyBorder="1" applyAlignment="1">
      <alignment horizontal="center"/>
    </xf>
    <xf numFmtId="37" fontId="24" fillId="0" borderId="0" xfId="10" applyNumberFormat="1" applyFont="1" applyFill="1" applyBorder="1" applyAlignment="1">
      <alignment horizontal="right"/>
    </xf>
    <xf numFmtId="165" fontId="24" fillId="2" borderId="7" xfId="10" applyNumberFormat="1" applyFont="1" applyFill="1" applyBorder="1" applyAlignment="1">
      <alignment horizontal="center"/>
    </xf>
    <xf numFmtId="165" fontId="24" fillId="2" borderId="8" xfId="10" applyNumberFormat="1" applyFont="1" applyFill="1" applyBorder="1" applyAlignment="1">
      <alignment horizontal="center"/>
    </xf>
    <xf numFmtId="164" fontId="24" fillId="0" borderId="0" xfId="10" applyNumberFormat="1" applyFont="1" applyFill="1" applyBorder="1" applyAlignment="1">
      <alignment horizontal="left"/>
    </xf>
    <xf numFmtId="0" fontId="24" fillId="0" borderId="0" xfId="10" applyFont="1" applyFill="1" applyBorder="1" applyAlignment="1">
      <alignment horizontal="left"/>
    </xf>
    <xf numFmtId="0" fontId="23" fillId="2" borderId="7" xfId="11" applyFont="1" applyFill="1" applyBorder="1" applyAlignment="1">
      <alignment horizontal="left"/>
    </xf>
    <xf numFmtId="0" fontId="23" fillId="2" borderId="8" xfId="10" applyFont="1" applyFill="1" applyBorder="1" applyAlignment="1">
      <alignment horizontal="left"/>
    </xf>
    <xf numFmtId="0" fontId="23" fillId="0" borderId="0" xfId="10" applyFont="1" applyFill="1" applyBorder="1" applyAlignment="1">
      <alignment horizontal="right"/>
    </xf>
    <xf numFmtId="41" fontId="23" fillId="2" borderId="7" xfId="10" applyNumberFormat="1" applyFont="1" applyFill="1" applyBorder="1" applyAlignment="1">
      <alignment horizontal="center"/>
    </xf>
    <xf numFmtId="165" fontId="23" fillId="2" borderId="0" xfId="11" applyNumberFormat="1" applyFont="1" applyFill="1" applyBorder="1" applyAlignment="1">
      <alignment horizontal="center"/>
    </xf>
    <xf numFmtId="165" fontId="23" fillId="2" borderId="0" xfId="1" applyNumberFormat="1" applyFont="1" applyFill="1" applyBorder="1" applyAlignment="1">
      <alignment horizontal="center"/>
    </xf>
    <xf numFmtId="41" fontId="23" fillId="2" borderId="8" xfId="10" applyNumberFormat="1" applyFont="1" applyFill="1" applyBorder="1" applyAlignment="1">
      <alignment horizontal="center"/>
    </xf>
    <xf numFmtId="41" fontId="23" fillId="0" borderId="0" xfId="10" applyNumberFormat="1" applyFont="1" applyFill="1" applyBorder="1" applyAlignment="1">
      <alignment horizontal="right"/>
    </xf>
    <xf numFmtId="37" fontId="23" fillId="0" borderId="0" xfId="10" applyNumberFormat="1" applyFont="1" applyFill="1" applyBorder="1" applyAlignment="1">
      <alignment horizontal="right"/>
    </xf>
    <xf numFmtId="165" fontId="23" fillId="2" borderId="7" xfId="10" applyNumberFormat="1" applyFont="1" applyFill="1" applyBorder="1" applyAlignment="1">
      <alignment horizontal="center"/>
    </xf>
    <xf numFmtId="165" fontId="23" fillId="2" borderId="8" xfId="10" applyNumberFormat="1" applyFont="1" applyFill="1" applyBorder="1" applyAlignment="1">
      <alignment horizontal="center"/>
    </xf>
    <xf numFmtId="0" fontId="24" fillId="2" borderId="9" xfId="10" applyFont="1" applyFill="1" applyBorder="1" applyAlignment="1">
      <alignment horizontal="left"/>
    </xf>
    <xf numFmtId="37" fontId="24" fillId="2" borderId="11" xfId="10" applyNumberFormat="1" applyFont="1" applyFill="1" applyBorder="1" applyAlignment="1">
      <alignment horizontal="left"/>
    </xf>
    <xf numFmtId="37" fontId="24" fillId="0" borderId="0" xfId="10" applyNumberFormat="1" applyFont="1" applyFill="1" applyBorder="1" applyAlignment="1">
      <alignment horizontal="left"/>
    </xf>
    <xf numFmtId="41" fontId="24" fillId="2" borderId="9" xfId="10" applyNumberFormat="1" applyFont="1" applyFill="1" applyBorder="1" applyAlignment="1">
      <alignment horizontal="center"/>
    </xf>
    <xf numFmtId="165" fontId="24" fillId="2" borderId="10" xfId="10" applyNumberFormat="1" applyFont="1" applyFill="1" applyBorder="1" applyAlignment="1">
      <alignment horizontal="center"/>
    </xf>
    <xf numFmtId="41" fontId="24" fillId="2" borderId="11" xfId="10" applyNumberFormat="1" applyFont="1" applyFill="1" applyBorder="1" applyAlignment="1"/>
    <xf numFmtId="165" fontId="24" fillId="2" borderId="9" xfId="10" applyNumberFormat="1" applyFont="1" applyFill="1" applyBorder="1" applyAlignment="1">
      <alignment horizontal="center"/>
    </xf>
    <xf numFmtId="165" fontId="24" fillId="2" borderId="11" xfId="10" applyNumberFormat="1" applyFont="1" applyFill="1" applyBorder="1" applyAlignment="1">
      <alignment horizontal="center"/>
    </xf>
    <xf numFmtId="41" fontId="24" fillId="0" borderId="0" xfId="10" applyNumberFormat="1" applyFont="1" applyFill="1" applyBorder="1" applyAlignment="1"/>
    <xf numFmtId="41" fontId="24" fillId="0" borderId="0" xfId="0" applyNumberFormat="1" applyFont="1" applyFill="1" applyBorder="1" applyAlignment="1">
      <alignment vertical="top"/>
    </xf>
    <xf numFmtId="4" fontId="6" fillId="3" borderId="0" xfId="0" applyNumberFormat="1" applyFont="1" applyFill="1" applyBorder="1" applyAlignment="1">
      <alignment vertical="top"/>
    </xf>
    <xf numFmtId="166" fontId="6" fillId="3" borderId="0" xfId="5" applyFont="1" applyFill="1" applyAlignment="1">
      <alignment vertical="top"/>
    </xf>
    <xf numFmtId="165" fontId="6" fillId="3" borderId="0" xfId="1" applyNumberFormat="1" applyFont="1" applyFill="1" applyBorder="1" applyAlignment="1">
      <alignment vertical="top"/>
    </xf>
    <xf numFmtId="165" fontId="6" fillId="3" borderId="0" xfId="1" applyNumberFormat="1" applyFont="1" applyFill="1" applyAlignment="1">
      <alignment vertical="top"/>
    </xf>
    <xf numFmtId="165" fontId="5" fillId="3" borderId="0" xfId="3" applyNumberFormat="1" applyFont="1" applyFill="1" applyBorder="1" applyAlignment="1">
      <alignment horizontal="right" vertical="top"/>
    </xf>
    <xf numFmtId="165" fontId="15" fillId="3" borderId="0" xfId="7" applyNumberFormat="1" applyFont="1" applyFill="1" applyBorder="1" applyAlignment="1">
      <alignment vertical="top"/>
    </xf>
    <xf numFmtId="165" fontId="15" fillId="3" borderId="0" xfId="8" applyNumberFormat="1" applyFont="1" applyFill="1" applyBorder="1" applyAlignment="1">
      <alignment vertical="top"/>
    </xf>
    <xf numFmtId="41" fontId="5" fillId="4" borderId="6" xfId="13" applyNumberFormat="1" applyFont="1" applyFill="1" applyBorder="1" applyAlignment="1">
      <alignment horizontal="right"/>
    </xf>
    <xf numFmtId="41" fontId="5" fillId="4" borderId="8" xfId="13" applyNumberFormat="1" applyFont="1" applyFill="1" applyBorder="1" applyAlignment="1">
      <alignment horizontal="right"/>
    </xf>
    <xf numFmtId="41" fontId="3" fillId="4" borderId="11" xfId="13" applyNumberFormat="1" applyFont="1" applyFill="1" applyBorder="1" applyAlignment="1">
      <alignment horizontal="center"/>
    </xf>
    <xf numFmtId="41" fontId="5" fillId="4" borderId="6" xfId="5" applyNumberFormat="1" applyFont="1" applyFill="1" applyBorder="1" applyAlignment="1">
      <alignment horizontal="center" vertical="top"/>
    </xf>
    <xf numFmtId="41" fontId="5" fillId="4" borderId="8" xfId="5" applyNumberFormat="1" applyFont="1" applyFill="1" applyBorder="1" applyAlignment="1">
      <alignment horizontal="center" vertical="top"/>
    </xf>
    <xf numFmtId="41" fontId="5" fillId="4" borderId="11" xfId="5" applyNumberFormat="1" applyFont="1" applyFill="1" applyBorder="1" applyAlignment="1">
      <alignment horizontal="center" vertical="top"/>
    </xf>
    <xf numFmtId="166" fontId="6" fillId="3" borderId="12" xfId="5" applyFont="1" applyFill="1" applyBorder="1" applyAlignment="1">
      <alignment horizontal="center" vertical="center"/>
    </xf>
    <xf numFmtId="41" fontId="6" fillId="0" borderId="12" xfId="3" applyNumberFormat="1" applyFont="1" applyFill="1" applyBorder="1" applyAlignment="1">
      <alignment horizontal="center" vertical="center"/>
    </xf>
    <xf numFmtId="165" fontId="6" fillId="0" borderId="12" xfId="1" applyNumberFormat="1" applyFont="1" applyFill="1" applyBorder="1" applyAlignment="1">
      <alignment horizontal="center" vertical="center"/>
    </xf>
    <xf numFmtId="0" fontId="6" fillId="0" borderId="12" xfId="3" applyFont="1" applyFill="1" applyBorder="1" applyAlignment="1">
      <alignment horizontal="left" vertical="center"/>
    </xf>
    <xf numFmtId="0" fontId="6" fillId="0" borderId="12" xfId="3" applyFont="1" applyFill="1" applyBorder="1" applyAlignment="1">
      <alignment horizontal="left" vertical="center" wrapText="1"/>
    </xf>
    <xf numFmtId="41" fontId="6" fillId="0" borderId="12" xfId="13" applyNumberFormat="1" applyFont="1" applyFill="1" applyBorder="1" applyAlignment="1">
      <alignment horizontal="center" vertical="center"/>
    </xf>
    <xf numFmtId="165" fontId="6" fillId="0" borderId="12" xfId="9" applyNumberFormat="1" applyFont="1" applyFill="1" applyBorder="1" applyAlignment="1">
      <alignment horizontal="center" vertical="center"/>
    </xf>
    <xf numFmtId="41" fontId="6" fillId="3" borderId="12" xfId="13" applyNumberFormat="1" applyFont="1" applyFill="1" applyBorder="1" applyAlignment="1">
      <alignment horizontal="center" vertical="center"/>
    </xf>
    <xf numFmtId="0" fontId="6" fillId="0" borderId="12" xfId="10" applyFont="1" applyFill="1" applyBorder="1" applyAlignment="1">
      <alignment horizontal="left" vertical="center" wrapText="1"/>
    </xf>
    <xf numFmtId="41" fontId="6" fillId="0" borderId="12" xfId="5" applyNumberFormat="1" applyFont="1" applyFill="1" applyBorder="1" applyAlignment="1">
      <alignment horizontal="center" vertical="top"/>
    </xf>
    <xf numFmtId="41" fontId="6" fillId="0" borderId="12" xfId="5" applyNumberFormat="1" applyFont="1" applyFill="1" applyBorder="1" applyAlignment="1">
      <alignment vertical="top"/>
    </xf>
    <xf numFmtId="41" fontId="6" fillId="3" borderId="12" xfId="5" applyNumberFormat="1" applyFont="1" applyFill="1" applyBorder="1" applyAlignment="1">
      <alignment horizontal="center" vertical="top"/>
    </xf>
    <xf numFmtId="41" fontId="6" fillId="3" borderId="12" xfId="5" applyNumberFormat="1" applyFont="1" applyFill="1" applyBorder="1" applyAlignment="1">
      <alignment vertical="top"/>
    </xf>
    <xf numFmtId="41" fontId="6" fillId="3" borderId="12" xfId="0" applyNumberFormat="1" applyFont="1" applyFill="1" applyBorder="1" applyAlignment="1">
      <alignment horizontal="center" vertical="top"/>
    </xf>
    <xf numFmtId="41" fontId="6" fillId="0" borderId="12" xfId="0" applyNumberFormat="1" applyFont="1" applyFill="1" applyBorder="1" applyAlignment="1">
      <alignment vertical="top"/>
    </xf>
    <xf numFmtId="41" fontId="5" fillId="3" borderId="12" xfId="0" applyNumberFormat="1" applyFont="1" applyFill="1" applyBorder="1" applyAlignment="1">
      <alignment horizontal="center" vertical="top"/>
    </xf>
    <xf numFmtId="41" fontId="5" fillId="0" borderId="12" xfId="0" applyNumberFormat="1" applyFont="1" applyFill="1" applyBorder="1" applyAlignment="1">
      <alignment horizontal="center" vertical="top"/>
    </xf>
    <xf numFmtId="41" fontId="11" fillId="3" borderId="12" xfId="0" applyNumberFormat="1" applyFont="1" applyFill="1" applyBorder="1" applyAlignment="1">
      <alignment horizontal="center" vertical="top"/>
    </xf>
    <xf numFmtId="41" fontId="10" fillId="3" borderId="12" xfId="0" applyNumberFormat="1" applyFont="1" applyFill="1" applyBorder="1" applyAlignment="1">
      <alignment horizontal="center" vertical="top"/>
    </xf>
    <xf numFmtId="41" fontId="6" fillId="3" borderId="12" xfId="0" applyNumberFormat="1" applyFont="1" applyFill="1" applyBorder="1" applyAlignment="1">
      <alignment vertical="top"/>
    </xf>
    <xf numFmtId="41" fontId="6" fillId="0" borderId="12" xfId="0" applyNumberFormat="1" applyFont="1" applyFill="1" applyBorder="1" applyAlignment="1">
      <alignment horizontal="center" vertical="top"/>
    </xf>
    <xf numFmtId="41" fontId="10" fillId="0" borderId="12" xfId="0" applyNumberFormat="1" applyFont="1" applyFill="1" applyBorder="1" applyAlignment="1">
      <alignment horizontal="center" vertical="top"/>
    </xf>
    <xf numFmtId="41" fontId="5" fillId="0" borderId="12" xfId="0" applyNumberFormat="1" applyFont="1" applyBorder="1" applyAlignment="1">
      <alignment vertical="top"/>
    </xf>
    <xf numFmtId="41" fontId="5" fillId="3" borderId="12" xfId="0" applyNumberFormat="1" applyFont="1" applyFill="1" applyBorder="1" applyAlignment="1">
      <alignment vertical="top"/>
    </xf>
    <xf numFmtId="165" fontId="5" fillId="3" borderId="12" xfId="1" applyNumberFormat="1" applyFont="1" applyFill="1" applyBorder="1" applyAlignment="1">
      <alignment horizontal="center" vertical="top"/>
    </xf>
    <xf numFmtId="165" fontId="6" fillId="3" borderId="12" xfId="1" applyNumberFormat="1" applyFont="1" applyFill="1" applyBorder="1" applyAlignment="1">
      <alignment vertical="top"/>
    </xf>
    <xf numFmtId="165" fontId="6" fillId="3" borderId="12" xfId="0" applyNumberFormat="1" applyFont="1" applyFill="1" applyBorder="1" applyAlignment="1">
      <alignment horizontal="center" vertical="top"/>
    </xf>
    <xf numFmtId="165" fontId="5" fillId="3" borderId="12" xfId="1" applyNumberFormat="1" applyFont="1" applyFill="1" applyBorder="1" applyAlignment="1">
      <alignment vertical="top"/>
    </xf>
    <xf numFmtId="165" fontId="5" fillId="4" borderId="7" xfId="1" applyNumberFormat="1" applyFont="1" applyFill="1" applyBorder="1" applyAlignment="1">
      <alignment vertical="top"/>
    </xf>
    <xf numFmtId="165" fontId="5" fillId="4" borderId="8" xfId="1" applyNumberFormat="1" applyFont="1" applyFill="1" applyBorder="1" applyAlignment="1">
      <alignment vertical="top"/>
    </xf>
    <xf numFmtId="165" fontId="6" fillId="4" borderId="9" xfId="1" applyNumberFormat="1" applyFont="1" applyFill="1" applyBorder="1" applyAlignment="1">
      <alignment vertical="top"/>
    </xf>
    <xf numFmtId="165" fontId="6" fillId="4" borderId="11" xfId="1" applyNumberFormat="1" applyFont="1" applyFill="1" applyBorder="1" applyAlignment="1">
      <alignment vertical="top"/>
    </xf>
    <xf numFmtId="165" fontId="5" fillId="4" borderId="4" xfId="1" applyNumberFormat="1" applyFont="1" applyFill="1" applyBorder="1" applyAlignment="1">
      <alignment horizontal="centerContinuous" vertical="top"/>
    </xf>
    <xf numFmtId="165" fontId="5" fillId="4" borderId="6" xfId="1" applyNumberFormat="1" applyFont="1" applyFill="1" applyBorder="1" applyAlignment="1">
      <alignment horizontal="centerContinuous" vertical="top"/>
    </xf>
    <xf numFmtId="165" fontId="5" fillId="4" borderId="7" xfId="5" applyNumberFormat="1" applyFont="1" applyFill="1" applyBorder="1" applyAlignment="1">
      <alignment horizontal="right" wrapText="1"/>
    </xf>
    <xf numFmtId="165" fontId="5" fillId="4" borderId="8" xfId="1" applyNumberFormat="1" applyFont="1" applyFill="1" applyBorder="1" applyAlignment="1">
      <alignment horizontal="right" wrapText="1"/>
    </xf>
    <xf numFmtId="0" fontId="6" fillId="0" borderId="13" xfId="10" applyFont="1" applyFill="1" applyBorder="1" applyAlignment="1">
      <alignment horizontal="left" vertical="center" wrapText="1"/>
    </xf>
    <xf numFmtId="41" fontId="6" fillId="0" borderId="13" xfId="13" applyNumberFormat="1" applyFont="1" applyFill="1" applyBorder="1" applyAlignment="1">
      <alignment horizontal="center" vertical="center"/>
    </xf>
    <xf numFmtId="165" fontId="6" fillId="0" borderId="13" xfId="9" applyNumberFormat="1" applyFont="1" applyFill="1" applyBorder="1" applyAlignment="1">
      <alignment horizontal="center" vertical="center"/>
    </xf>
    <xf numFmtId="41" fontId="6" fillId="3" borderId="13" xfId="13" applyNumberFormat="1" applyFont="1" applyFill="1" applyBorder="1" applyAlignment="1">
      <alignment horizontal="center" vertical="center"/>
    </xf>
    <xf numFmtId="41" fontId="6" fillId="0" borderId="14" xfId="13" applyNumberFormat="1" applyFont="1" applyFill="1" applyBorder="1" applyAlignment="1">
      <alignment horizontal="center" vertical="center"/>
    </xf>
    <xf numFmtId="165" fontId="6" fillId="0" borderId="14" xfId="9" applyNumberFormat="1" applyFont="1" applyFill="1" applyBorder="1" applyAlignment="1">
      <alignment horizontal="center" vertical="center"/>
    </xf>
    <xf numFmtId="41" fontId="6" fillId="3" borderId="14" xfId="13" applyNumberFormat="1" applyFont="1" applyFill="1" applyBorder="1" applyAlignment="1">
      <alignment horizontal="center" vertical="center"/>
    </xf>
    <xf numFmtId="0" fontId="6" fillId="0" borderId="14" xfId="10" applyFont="1" applyFill="1" applyBorder="1" applyAlignment="1">
      <alignment horizontal="left" vertical="center" wrapText="1"/>
    </xf>
    <xf numFmtId="41" fontId="5" fillId="0" borderId="13" xfId="5" applyNumberFormat="1" applyFont="1" applyFill="1" applyBorder="1" applyAlignment="1">
      <alignment horizontal="center" vertical="top"/>
    </xf>
    <xf numFmtId="165" fontId="5" fillId="3" borderId="13" xfId="1" applyNumberFormat="1" applyFont="1" applyFill="1" applyBorder="1" applyAlignment="1">
      <alignment horizontal="center" vertical="top"/>
    </xf>
    <xf numFmtId="165" fontId="5" fillId="4" borderId="9" xfId="1" applyNumberFormat="1" applyFont="1" applyFill="1" applyBorder="1" applyAlignment="1">
      <alignment horizontal="right" vertical="top"/>
    </xf>
    <xf numFmtId="165" fontId="5" fillId="4" borderId="11" xfId="1" applyNumberFormat="1" applyFont="1" applyFill="1" applyBorder="1" applyAlignment="1">
      <alignment horizontal="right" vertical="top"/>
    </xf>
    <xf numFmtId="41" fontId="5" fillId="0" borderId="14" xfId="0" applyNumberFormat="1" applyFont="1" applyBorder="1" applyAlignment="1">
      <alignment horizontal="center" vertical="top"/>
    </xf>
    <xf numFmtId="41" fontId="5" fillId="0" borderId="14" xfId="0" applyNumberFormat="1" applyFont="1" applyBorder="1" applyAlignment="1">
      <alignment vertical="top"/>
    </xf>
    <xf numFmtId="165" fontId="5" fillId="3" borderId="14" xfId="1" applyNumberFormat="1" applyFont="1" applyFill="1" applyBorder="1" applyAlignment="1">
      <alignment horizontal="center" vertical="top"/>
    </xf>
    <xf numFmtId="165" fontId="6" fillId="4" borderId="4" xfId="0" applyNumberFormat="1" applyFont="1" applyFill="1" applyBorder="1" applyAlignment="1">
      <alignment horizontal="center" vertical="top"/>
    </xf>
    <xf numFmtId="165" fontId="6" fillId="4" borderId="6" xfId="0" applyNumberFormat="1" applyFont="1" applyFill="1" applyBorder="1" applyAlignment="1">
      <alignment horizontal="center" vertical="top"/>
    </xf>
    <xf numFmtId="0" fontId="6" fillId="0" borderId="13" xfId="3" applyFont="1" applyFill="1" applyBorder="1" applyAlignment="1">
      <alignment horizontal="left" vertical="center"/>
    </xf>
    <xf numFmtId="41" fontId="6" fillId="0" borderId="13" xfId="3" applyNumberFormat="1" applyFont="1" applyFill="1" applyBorder="1" applyAlignment="1">
      <alignment horizontal="center" vertical="center"/>
    </xf>
    <xf numFmtId="166" fontId="6" fillId="3" borderId="13" xfId="5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left" vertical="center" wrapText="1"/>
    </xf>
    <xf numFmtId="41" fontId="6" fillId="0" borderId="14" xfId="3" applyNumberFormat="1" applyFont="1" applyFill="1" applyBorder="1" applyAlignment="1">
      <alignment horizontal="center" vertical="center"/>
    </xf>
    <xf numFmtId="166" fontId="6" fillId="3" borderId="14" xfId="5" applyFont="1" applyFill="1" applyBorder="1" applyAlignment="1">
      <alignment horizontal="center" vertical="center"/>
    </xf>
    <xf numFmtId="165" fontId="6" fillId="0" borderId="14" xfId="1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top" wrapText="1"/>
    </xf>
    <xf numFmtId="167" fontId="24" fillId="0" borderId="0" xfId="15" applyNumberFormat="1" applyFont="1" applyFill="1" applyBorder="1" applyAlignment="1">
      <alignment vertical="top"/>
    </xf>
    <xf numFmtId="0" fontId="2" fillId="0" borderId="0" xfId="2" applyFont="1" applyFill="1" applyBorder="1" applyAlignment="1">
      <alignment horizontal="center" vertical="top"/>
    </xf>
    <xf numFmtId="3" fontId="5" fillId="2" borderId="2" xfId="7" applyNumberFormat="1" applyFont="1" applyFill="1" applyBorder="1" applyAlignment="1">
      <alignment horizontal="left" wrapText="1"/>
    </xf>
    <xf numFmtId="3" fontId="5" fillId="2" borderId="3" xfId="7" applyNumberFormat="1" applyFont="1" applyFill="1" applyBorder="1" applyAlignment="1">
      <alignment horizontal="left" wrapText="1"/>
    </xf>
    <xf numFmtId="0" fontId="2" fillId="2" borderId="4" xfId="9" applyFont="1" applyFill="1" applyBorder="1" applyAlignment="1">
      <alignment horizontal="center"/>
    </xf>
    <xf numFmtId="0" fontId="2" fillId="2" borderId="5" xfId="9" applyFont="1" applyFill="1" applyBorder="1" applyAlignment="1">
      <alignment horizontal="center"/>
    </xf>
    <xf numFmtId="0" fontId="2" fillId="2" borderId="6" xfId="9" applyFont="1" applyFill="1" applyBorder="1" applyAlignment="1">
      <alignment horizontal="center"/>
    </xf>
    <xf numFmtId="3" fontId="2" fillId="2" borderId="4" xfId="9" applyNumberFormat="1" applyFont="1" applyFill="1" applyBorder="1" applyAlignment="1">
      <alignment horizontal="center"/>
    </xf>
    <xf numFmtId="3" fontId="2" fillId="2" borderId="5" xfId="9" applyNumberFormat="1" applyFont="1" applyFill="1" applyBorder="1" applyAlignment="1">
      <alignment horizontal="center"/>
    </xf>
    <xf numFmtId="3" fontId="2" fillId="2" borderId="6" xfId="9" applyNumberFormat="1" applyFont="1" applyFill="1" applyBorder="1" applyAlignment="1">
      <alignment horizontal="center"/>
    </xf>
    <xf numFmtId="164" fontId="5" fillId="2" borderId="2" xfId="3" applyNumberFormat="1" applyFont="1" applyFill="1" applyBorder="1" applyAlignment="1">
      <alignment horizontal="left" wrapText="1"/>
    </xf>
    <xf numFmtId="164" fontId="5" fillId="2" borderId="3" xfId="3" applyNumberFormat="1" applyFont="1" applyFill="1" applyBorder="1" applyAlignment="1">
      <alignment horizontal="left" wrapText="1"/>
    </xf>
    <xf numFmtId="164" fontId="2" fillId="0" borderId="0" xfId="3" applyNumberFormat="1" applyFont="1" applyFill="1" applyAlignment="1">
      <alignment horizontal="center" vertical="top"/>
    </xf>
    <xf numFmtId="0" fontId="5" fillId="2" borderId="2" xfId="3" applyFont="1" applyFill="1" applyBorder="1" applyAlignment="1">
      <alignment horizontal="left"/>
    </xf>
    <xf numFmtId="0" fontId="5" fillId="2" borderId="3" xfId="3" applyFont="1" applyFill="1" applyBorder="1" applyAlignment="1">
      <alignment horizontal="left"/>
    </xf>
    <xf numFmtId="0" fontId="10" fillId="2" borderId="2" xfId="6" applyFont="1" applyFill="1" applyBorder="1" applyAlignment="1">
      <alignment horizontal="left"/>
    </xf>
    <xf numFmtId="0" fontId="10" fillId="2" borderId="3" xfId="6" applyFont="1" applyFill="1" applyBorder="1" applyAlignment="1">
      <alignment horizontal="left"/>
    </xf>
    <xf numFmtId="0" fontId="10" fillId="2" borderId="2" xfId="6" applyFont="1" applyFill="1" applyBorder="1" applyAlignment="1">
      <alignment horizontal="left" wrapText="1"/>
    </xf>
    <xf numFmtId="0" fontId="10" fillId="2" borderId="3" xfId="6" applyFont="1" applyFill="1" applyBorder="1" applyAlignment="1">
      <alignment horizontal="left" wrapText="1"/>
    </xf>
    <xf numFmtId="41" fontId="2" fillId="2" borderId="4" xfId="9" applyNumberFormat="1" applyFont="1" applyFill="1" applyBorder="1" applyAlignment="1">
      <alignment horizontal="center" vertical="top"/>
    </xf>
    <xf numFmtId="41" fontId="2" fillId="2" borderId="5" xfId="9" applyNumberFormat="1" applyFont="1" applyFill="1" applyBorder="1" applyAlignment="1">
      <alignment horizontal="center" vertical="top"/>
    </xf>
    <xf numFmtId="41" fontId="2" fillId="2" borderId="6" xfId="9" applyNumberFormat="1" applyFont="1" applyFill="1" applyBorder="1" applyAlignment="1">
      <alignment horizontal="center" vertical="top"/>
    </xf>
    <xf numFmtId="0" fontId="5" fillId="2" borderId="2" xfId="2" applyFont="1" applyFill="1" applyBorder="1" applyAlignment="1">
      <alignment horizontal="left" wrapText="1"/>
    </xf>
    <xf numFmtId="0" fontId="5" fillId="2" borderId="3" xfId="2" applyFont="1" applyFill="1" applyBorder="1" applyAlignment="1">
      <alignment horizontal="left" wrapText="1"/>
    </xf>
    <xf numFmtId="0" fontId="23" fillId="0" borderId="0" xfId="0" applyFont="1" applyAlignment="1">
      <alignment vertical="top" wrapText="1"/>
    </xf>
    <xf numFmtId="0" fontId="23" fillId="0" borderId="0" xfId="0" applyNumberFormat="1" applyFont="1" applyAlignment="1">
      <alignment vertical="top" wrapText="1"/>
    </xf>
    <xf numFmtId="0" fontId="23" fillId="0" borderId="0" xfId="0" applyFont="1" applyAlignment="1">
      <alignment vertical="top"/>
    </xf>
    <xf numFmtId="0" fontId="23" fillId="0" borderId="0" xfId="0" applyFont="1" applyAlignment="1">
      <alignment horizontal="left" vertical="top" wrapText="1"/>
    </xf>
    <xf numFmtId="0" fontId="23" fillId="2" borderId="7" xfId="10" applyFont="1" applyFill="1" applyBorder="1" applyAlignment="1">
      <alignment horizontal="left" wrapText="1"/>
    </xf>
    <xf numFmtId="0" fontId="23" fillId="2" borderId="8" xfId="10" applyFont="1" applyFill="1" applyBorder="1" applyAlignment="1">
      <alignment horizontal="left" wrapText="1"/>
    </xf>
    <xf numFmtId="0" fontId="23" fillId="2" borderId="9" xfId="10" applyFont="1" applyFill="1" applyBorder="1" applyAlignment="1">
      <alignment horizontal="left" wrapText="1"/>
    </xf>
    <xf numFmtId="0" fontId="23" fillId="2" borderId="11" xfId="10" applyFont="1" applyFill="1" applyBorder="1" applyAlignment="1">
      <alignment horizontal="left" wrapText="1"/>
    </xf>
    <xf numFmtId="0" fontId="23" fillId="0" borderId="0" xfId="1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</cellXfs>
  <cellStyles count="16">
    <cellStyle name="Comma" xfId="15" builtinId="3"/>
    <cellStyle name="Comma [0]_SGTHEMES_SUR_Y3" xfId="5"/>
    <cellStyle name="Normal" xfId="0" builtinId="0"/>
    <cellStyle name="Normal_AREA_final2" xfId="9"/>
    <cellStyle name="Normal_DFAWARD" xfId="4"/>
    <cellStyle name="Normal_INSTITUTION_print4i_1999" xfId="7"/>
    <cellStyle name="Normal_S2CMEXP" xfId="11"/>
    <cellStyle name="Normal_S2CMLNG" xfId="12"/>
    <cellStyle name="Normal_S2CMTL" xfId="8"/>
    <cellStyle name="Normal_S2CMTYPE" xfId="10"/>
    <cellStyle name="Normal_S2DISC" xfId="6"/>
    <cellStyle name="Normal_S2FLANG" xfId="14"/>
    <cellStyle name="Normal_S2GENDR" xfId="13"/>
    <cellStyle name="Normal_S3DISC" xfId="2"/>
    <cellStyle name="Normal_S3RANK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C15" sqref="C15"/>
    </sheetView>
  </sheetViews>
  <sheetFormatPr defaultRowHeight="15" x14ac:dyDescent="0.3"/>
  <cols>
    <col min="1" max="1" width="14.28515625" style="25" customWidth="1"/>
    <col min="2" max="2" width="1.42578125" style="21" customWidth="1"/>
    <col min="3" max="3" width="128.85546875" style="22" customWidth="1"/>
    <col min="4" max="4" width="1.42578125" style="12" customWidth="1"/>
    <col min="5" max="256" width="9.140625" style="12"/>
    <col min="257" max="257" width="14.28515625" style="12" customWidth="1"/>
    <col min="258" max="258" width="1.42578125" style="12" customWidth="1"/>
    <col min="259" max="259" width="122.28515625" style="12" customWidth="1"/>
    <col min="260" max="260" width="1.42578125" style="12" customWidth="1"/>
    <col min="261" max="512" width="9.140625" style="12"/>
    <col min="513" max="513" width="14.28515625" style="12" customWidth="1"/>
    <col min="514" max="514" width="1.42578125" style="12" customWidth="1"/>
    <col min="515" max="515" width="122.28515625" style="12" customWidth="1"/>
    <col min="516" max="516" width="1.42578125" style="12" customWidth="1"/>
    <col min="517" max="768" width="9.140625" style="12"/>
    <col min="769" max="769" width="14.28515625" style="12" customWidth="1"/>
    <col min="770" max="770" width="1.42578125" style="12" customWidth="1"/>
    <col min="771" max="771" width="122.28515625" style="12" customWidth="1"/>
    <col min="772" max="772" width="1.42578125" style="12" customWidth="1"/>
    <col min="773" max="1024" width="9.140625" style="12"/>
    <col min="1025" max="1025" width="14.28515625" style="12" customWidth="1"/>
    <col min="1026" max="1026" width="1.42578125" style="12" customWidth="1"/>
    <col min="1027" max="1027" width="122.28515625" style="12" customWidth="1"/>
    <col min="1028" max="1028" width="1.42578125" style="12" customWidth="1"/>
    <col min="1029" max="1280" width="9.140625" style="12"/>
    <col min="1281" max="1281" width="14.28515625" style="12" customWidth="1"/>
    <col min="1282" max="1282" width="1.42578125" style="12" customWidth="1"/>
    <col min="1283" max="1283" width="122.28515625" style="12" customWidth="1"/>
    <col min="1284" max="1284" width="1.42578125" style="12" customWidth="1"/>
    <col min="1285" max="1536" width="9.140625" style="12"/>
    <col min="1537" max="1537" width="14.28515625" style="12" customWidth="1"/>
    <col min="1538" max="1538" width="1.42578125" style="12" customWidth="1"/>
    <col min="1539" max="1539" width="122.28515625" style="12" customWidth="1"/>
    <col min="1540" max="1540" width="1.42578125" style="12" customWidth="1"/>
    <col min="1541" max="1792" width="9.140625" style="12"/>
    <col min="1793" max="1793" width="14.28515625" style="12" customWidth="1"/>
    <col min="1794" max="1794" width="1.42578125" style="12" customWidth="1"/>
    <col min="1795" max="1795" width="122.28515625" style="12" customWidth="1"/>
    <col min="1796" max="1796" width="1.42578125" style="12" customWidth="1"/>
    <col min="1797" max="2048" width="9.140625" style="12"/>
    <col min="2049" max="2049" width="14.28515625" style="12" customWidth="1"/>
    <col min="2050" max="2050" width="1.42578125" style="12" customWidth="1"/>
    <col min="2051" max="2051" width="122.28515625" style="12" customWidth="1"/>
    <col min="2052" max="2052" width="1.42578125" style="12" customWidth="1"/>
    <col min="2053" max="2304" width="9.140625" style="12"/>
    <col min="2305" max="2305" width="14.28515625" style="12" customWidth="1"/>
    <col min="2306" max="2306" width="1.42578125" style="12" customWidth="1"/>
    <col min="2307" max="2307" width="122.28515625" style="12" customWidth="1"/>
    <col min="2308" max="2308" width="1.42578125" style="12" customWidth="1"/>
    <col min="2309" max="2560" width="9.140625" style="12"/>
    <col min="2561" max="2561" width="14.28515625" style="12" customWidth="1"/>
    <col min="2562" max="2562" width="1.42578125" style="12" customWidth="1"/>
    <col min="2563" max="2563" width="122.28515625" style="12" customWidth="1"/>
    <col min="2564" max="2564" width="1.42578125" style="12" customWidth="1"/>
    <col min="2565" max="2816" width="9.140625" style="12"/>
    <col min="2817" max="2817" width="14.28515625" style="12" customWidth="1"/>
    <col min="2818" max="2818" width="1.42578125" style="12" customWidth="1"/>
    <col min="2819" max="2819" width="122.28515625" style="12" customWidth="1"/>
    <col min="2820" max="2820" width="1.42578125" style="12" customWidth="1"/>
    <col min="2821" max="3072" width="9.140625" style="12"/>
    <col min="3073" max="3073" width="14.28515625" style="12" customWidth="1"/>
    <col min="3074" max="3074" width="1.42578125" style="12" customWidth="1"/>
    <col min="3075" max="3075" width="122.28515625" style="12" customWidth="1"/>
    <col min="3076" max="3076" width="1.42578125" style="12" customWidth="1"/>
    <col min="3077" max="3328" width="9.140625" style="12"/>
    <col min="3329" max="3329" width="14.28515625" style="12" customWidth="1"/>
    <col min="3330" max="3330" width="1.42578125" style="12" customWidth="1"/>
    <col min="3331" max="3331" width="122.28515625" style="12" customWidth="1"/>
    <col min="3332" max="3332" width="1.42578125" style="12" customWidth="1"/>
    <col min="3333" max="3584" width="9.140625" style="12"/>
    <col min="3585" max="3585" width="14.28515625" style="12" customWidth="1"/>
    <col min="3586" max="3586" width="1.42578125" style="12" customWidth="1"/>
    <col min="3587" max="3587" width="122.28515625" style="12" customWidth="1"/>
    <col min="3588" max="3588" width="1.42578125" style="12" customWidth="1"/>
    <col min="3589" max="3840" width="9.140625" style="12"/>
    <col min="3841" max="3841" width="14.28515625" style="12" customWidth="1"/>
    <col min="3842" max="3842" width="1.42578125" style="12" customWidth="1"/>
    <col min="3843" max="3843" width="122.28515625" style="12" customWidth="1"/>
    <col min="3844" max="3844" width="1.42578125" style="12" customWidth="1"/>
    <col min="3845" max="4096" width="9.140625" style="12"/>
    <col min="4097" max="4097" width="14.28515625" style="12" customWidth="1"/>
    <col min="4098" max="4098" width="1.42578125" style="12" customWidth="1"/>
    <col min="4099" max="4099" width="122.28515625" style="12" customWidth="1"/>
    <col min="4100" max="4100" width="1.42578125" style="12" customWidth="1"/>
    <col min="4101" max="4352" width="9.140625" style="12"/>
    <col min="4353" max="4353" width="14.28515625" style="12" customWidth="1"/>
    <col min="4354" max="4354" width="1.42578125" style="12" customWidth="1"/>
    <col min="4355" max="4355" width="122.28515625" style="12" customWidth="1"/>
    <col min="4356" max="4356" width="1.42578125" style="12" customWidth="1"/>
    <col min="4357" max="4608" width="9.140625" style="12"/>
    <col min="4609" max="4609" width="14.28515625" style="12" customWidth="1"/>
    <col min="4610" max="4610" width="1.42578125" style="12" customWidth="1"/>
    <col min="4611" max="4611" width="122.28515625" style="12" customWidth="1"/>
    <col min="4612" max="4612" width="1.42578125" style="12" customWidth="1"/>
    <col min="4613" max="4864" width="9.140625" style="12"/>
    <col min="4865" max="4865" width="14.28515625" style="12" customWidth="1"/>
    <col min="4866" max="4866" width="1.42578125" style="12" customWidth="1"/>
    <col min="4867" max="4867" width="122.28515625" style="12" customWidth="1"/>
    <col min="4868" max="4868" width="1.42578125" style="12" customWidth="1"/>
    <col min="4869" max="5120" width="9.140625" style="12"/>
    <col min="5121" max="5121" width="14.28515625" style="12" customWidth="1"/>
    <col min="5122" max="5122" width="1.42578125" style="12" customWidth="1"/>
    <col min="5123" max="5123" width="122.28515625" style="12" customWidth="1"/>
    <col min="5124" max="5124" width="1.42578125" style="12" customWidth="1"/>
    <col min="5125" max="5376" width="9.140625" style="12"/>
    <col min="5377" max="5377" width="14.28515625" style="12" customWidth="1"/>
    <col min="5378" max="5378" width="1.42578125" style="12" customWidth="1"/>
    <col min="5379" max="5379" width="122.28515625" style="12" customWidth="1"/>
    <col min="5380" max="5380" width="1.42578125" style="12" customWidth="1"/>
    <col min="5381" max="5632" width="9.140625" style="12"/>
    <col min="5633" max="5633" width="14.28515625" style="12" customWidth="1"/>
    <col min="5634" max="5634" width="1.42578125" style="12" customWidth="1"/>
    <col min="5635" max="5635" width="122.28515625" style="12" customWidth="1"/>
    <col min="5636" max="5636" width="1.42578125" style="12" customWidth="1"/>
    <col min="5637" max="5888" width="9.140625" style="12"/>
    <col min="5889" max="5889" width="14.28515625" style="12" customWidth="1"/>
    <col min="5890" max="5890" width="1.42578125" style="12" customWidth="1"/>
    <col min="5891" max="5891" width="122.28515625" style="12" customWidth="1"/>
    <col min="5892" max="5892" width="1.42578125" style="12" customWidth="1"/>
    <col min="5893" max="6144" width="9.140625" style="12"/>
    <col min="6145" max="6145" width="14.28515625" style="12" customWidth="1"/>
    <col min="6146" max="6146" width="1.42578125" style="12" customWidth="1"/>
    <col min="6147" max="6147" width="122.28515625" style="12" customWidth="1"/>
    <col min="6148" max="6148" width="1.42578125" style="12" customWidth="1"/>
    <col min="6149" max="6400" width="9.140625" style="12"/>
    <col min="6401" max="6401" width="14.28515625" style="12" customWidth="1"/>
    <col min="6402" max="6402" width="1.42578125" style="12" customWidth="1"/>
    <col min="6403" max="6403" width="122.28515625" style="12" customWidth="1"/>
    <col min="6404" max="6404" width="1.42578125" style="12" customWidth="1"/>
    <col min="6405" max="6656" width="9.140625" style="12"/>
    <col min="6657" max="6657" width="14.28515625" style="12" customWidth="1"/>
    <col min="6658" max="6658" width="1.42578125" style="12" customWidth="1"/>
    <col min="6659" max="6659" width="122.28515625" style="12" customWidth="1"/>
    <col min="6660" max="6660" width="1.42578125" style="12" customWidth="1"/>
    <col min="6661" max="6912" width="9.140625" style="12"/>
    <col min="6913" max="6913" width="14.28515625" style="12" customWidth="1"/>
    <col min="6914" max="6914" width="1.42578125" style="12" customWidth="1"/>
    <col min="6915" max="6915" width="122.28515625" style="12" customWidth="1"/>
    <col min="6916" max="6916" width="1.42578125" style="12" customWidth="1"/>
    <col min="6917" max="7168" width="9.140625" style="12"/>
    <col min="7169" max="7169" width="14.28515625" style="12" customWidth="1"/>
    <col min="7170" max="7170" width="1.42578125" style="12" customWidth="1"/>
    <col min="7171" max="7171" width="122.28515625" style="12" customWidth="1"/>
    <col min="7172" max="7172" width="1.42578125" style="12" customWidth="1"/>
    <col min="7173" max="7424" width="9.140625" style="12"/>
    <col min="7425" max="7425" width="14.28515625" style="12" customWidth="1"/>
    <col min="7426" max="7426" width="1.42578125" style="12" customWidth="1"/>
    <col min="7427" max="7427" width="122.28515625" style="12" customWidth="1"/>
    <col min="7428" max="7428" width="1.42578125" style="12" customWidth="1"/>
    <col min="7429" max="7680" width="9.140625" style="12"/>
    <col min="7681" max="7681" width="14.28515625" style="12" customWidth="1"/>
    <col min="7682" max="7682" width="1.42578125" style="12" customWidth="1"/>
    <col min="7683" max="7683" width="122.28515625" style="12" customWidth="1"/>
    <col min="7684" max="7684" width="1.42578125" style="12" customWidth="1"/>
    <col min="7685" max="7936" width="9.140625" style="12"/>
    <col min="7937" max="7937" width="14.28515625" style="12" customWidth="1"/>
    <col min="7938" max="7938" width="1.42578125" style="12" customWidth="1"/>
    <col min="7939" max="7939" width="122.28515625" style="12" customWidth="1"/>
    <col min="7940" max="7940" width="1.42578125" style="12" customWidth="1"/>
    <col min="7941" max="8192" width="9.140625" style="12"/>
    <col min="8193" max="8193" width="14.28515625" style="12" customWidth="1"/>
    <col min="8194" max="8194" width="1.42578125" style="12" customWidth="1"/>
    <col min="8195" max="8195" width="122.28515625" style="12" customWidth="1"/>
    <col min="8196" max="8196" width="1.42578125" style="12" customWidth="1"/>
    <col min="8197" max="8448" width="9.140625" style="12"/>
    <col min="8449" max="8449" width="14.28515625" style="12" customWidth="1"/>
    <col min="8450" max="8450" width="1.42578125" style="12" customWidth="1"/>
    <col min="8451" max="8451" width="122.28515625" style="12" customWidth="1"/>
    <col min="8452" max="8452" width="1.42578125" style="12" customWidth="1"/>
    <col min="8453" max="8704" width="9.140625" style="12"/>
    <col min="8705" max="8705" width="14.28515625" style="12" customWidth="1"/>
    <col min="8706" max="8706" width="1.42578125" style="12" customWidth="1"/>
    <col min="8707" max="8707" width="122.28515625" style="12" customWidth="1"/>
    <col min="8708" max="8708" width="1.42578125" style="12" customWidth="1"/>
    <col min="8709" max="8960" width="9.140625" style="12"/>
    <col min="8961" max="8961" width="14.28515625" style="12" customWidth="1"/>
    <col min="8962" max="8962" width="1.42578125" style="12" customWidth="1"/>
    <col min="8963" max="8963" width="122.28515625" style="12" customWidth="1"/>
    <col min="8964" max="8964" width="1.42578125" style="12" customWidth="1"/>
    <col min="8965" max="9216" width="9.140625" style="12"/>
    <col min="9217" max="9217" width="14.28515625" style="12" customWidth="1"/>
    <col min="9218" max="9218" width="1.42578125" style="12" customWidth="1"/>
    <col min="9219" max="9219" width="122.28515625" style="12" customWidth="1"/>
    <col min="9220" max="9220" width="1.42578125" style="12" customWidth="1"/>
    <col min="9221" max="9472" width="9.140625" style="12"/>
    <col min="9473" max="9473" width="14.28515625" style="12" customWidth="1"/>
    <col min="9474" max="9474" width="1.42578125" style="12" customWidth="1"/>
    <col min="9475" max="9475" width="122.28515625" style="12" customWidth="1"/>
    <col min="9476" max="9476" width="1.42578125" style="12" customWidth="1"/>
    <col min="9477" max="9728" width="9.140625" style="12"/>
    <col min="9729" max="9729" width="14.28515625" style="12" customWidth="1"/>
    <col min="9730" max="9730" width="1.42578125" style="12" customWidth="1"/>
    <col min="9731" max="9731" width="122.28515625" style="12" customWidth="1"/>
    <col min="9732" max="9732" width="1.42578125" style="12" customWidth="1"/>
    <col min="9733" max="9984" width="9.140625" style="12"/>
    <col min="9985" max="9985" width="14.28515625" style="12" customWidth="1"/>
    <col min="9986" max="9986" width="1.42578125" style="12" customWidth="1"/>
    <col min="9987" max="9987" width="122.28515625" style="12" customWidth="1"/>
    <col min="9988" max="9988" width="1.42578125" style="12" customWidth="1"/>
    <col min="9989" max="10240" width="9.140625" style="12"/>
    <col min="10241" max="10241" width="14.28515625" style="12" customWidth="1"/>
    <col min="10242" max="10242" width="1.42578125" style="12" customWidth="1"/>
    <col min="10243" max="10243" width="122.28515625" style="12" customWidth="1"/>
    <col min="10244" max="10244" width="1.42578125" style="12" customWidth="1"/>
    <col min="10245" max="10496" width="9.140625" style="12"/>
    <col min="10497" max="10497" width="14.28515625" style="12" customWidth="1"/>
    <col min="10498" max="10498" width="1.42578125" style="12" customWidth="1"/>
    <col min="10499" max="10499" width="122.28515625" style="12" customWidth="1"/>
    <col min="10500" max="10500" width="1.42578125" style="12" customWidth="1"/>
    <col min="10501" max="10752" width="9.140625" style="12"/>
    <col min="10753" max="10753" width="14.28515625" style="12" customWidth="1"/>
    <col min="10754" max="10754" width="1.42578125" style="12" customWidth="1"/>
    <col min="10755" max="10755" width="122.28515625" style="12" customWidth="1"/>
    <col min="10756" max="10756" width="1.42578125" style="12" customWidth="1"/>
    <col min="10757" max="11008" width="9.140625" style="12"/>
    <col min="11009" max="11009" width="14.28515625" style="12" customWidth="1"/>
    <col min="11010" max="11010" width="1.42578125" style="12" customWidth="1"/>
    <col min="11011" max="11011" width="122.28515625" style="12" customWidth="1"/>
    <col min="11012" max="11012" width="1.42578125" style="12" customWidth="1"/>
    <col min="11013" max="11264" width="9.140625" style="12"/>
    <col min="11265" max="11265" width="14.28515625" style="12" customWidth="1"/>
    <col min="11266" max="11266" width="1.42578125" style="12" customWidth="1"/>
    <col min="11267" max="11267" width="122.28515625" style="12" customWidth="1"/>
    <col min="11268" max="11268" width="1.42578125" style="12" customWidth="1"/>
    <col min="11269" max="11520" width="9.140625" style="12"/>
    <col min="11521" max="11521" width="14.28515625" style="12" customWidth="1"/>
    <col min="11522" max="11522" width="1.42578125" style="12" customWidth="1"/>
    <col min="11523" max="11523" width="122.28515625" style="12" customWidth="1"/>
    <col min="11524" max="11524" width="1.42578125" style="12" customWidth="1"/>
    <col min="11525" max="11776" width="9.140625" style="12"/>
    <col min="11777" max="11777" width="14.28515625" style="12" customWidth="1"/>
    <col min="11778" max="11778" width="1.42578125" style="12" customWidth="1"/>
    <col min="11779" max="11779" width="122.28515625" style="12" customWidth="1"/>
    <col min="11780" max="11780" width="1.42578125" style="12" customWidth="1"/>
    <col min="11781" max="12032" width="9.140625" style="12"/>
    <col min="12033" max="12033" width="14.28515625" style="12" customWidth="1"/>
    <col min="12034" max="12034" width="1.42578125" style="12" customWidth="1"/>
    <col min="12035" max="12035" width="122.28515625" style="12" customWidth="1"/>
    <col min="12036" max="12036" width="1.42578125" style="12" customWidth="1"/>
    <col min="12037" max="12288" width="9.140625" style="12"/>
    <col min="12289" max="12289" width="14.28515625" style="12" customWidth="1"/>
    <col min="12290" max="12290" width="1.42578125" style="12" customWidth="1"/>
    <col min="12291" max="12291" width="122.28515625" style="12" customWidth="1"/>
    <col min="12292" max="12292" width="1.42578125" style="12" customWidth="1"/>
    <col min="12293" max="12544" width="9.140625" style="12"/>
    <col min="12545" max="12545" width="14.28515625" style="12" customWidth="1"/>
    <col min="12546" max="12546" width="1.42578125" style="12" customWidth="1"/>
    <col min="12547" max="12547" width="122.28515625" style="12" customWidth="1"/>
    <col min="12548" max="12548" width="1.42578125" style="12" customWidth="1"/>
    <col min="12549" max="12800" width="9.140625" style="12"/>
    <col min="12801" max="12801" width="14.28515625" style="12" customWidth="1"/>
    <col min="12802" max="12802" width="1.42578125" style="12" customWidth="1"/>
    <col min="12803" max="12803" width="122.28515625" style="12" customWidth="1"/>
    <col min="12804" max="12804" width="1.42578125" style="12" customWidth="1"/>
    <col min="12805" max="13056" width="9.140625" style="12"/>
    <col min="13057" max="13057" width="14.28515625" style="12" customWidth="1"/>
    <col min="13058" max="13058" width="1.42578125" style="12" customWidth="1"/>
    <col min="13059" max="13059" width="122.28515625" style="12" customWidth="1"/>
    <col min="13060" max="13060" width="1.42578125" style="12" customWidth="1"/>
    <col min="13061" max="13312" width="9.140625" style="12"/>
    <col min="13313" max="13313" width="14.28515625" style="12" customWidth="1"/>
    <col min="13314" max="13314" width="1.42578125" style="12" customWidth="1"/>
    <col min="13315" max="13315" width="122.28515625" style="12" customWidth="1"/>
    <col min="13316" max="13316" width="1.42578125" style="12" customWidth="1"/>
    <col min="13317" max="13568" width="9.140625" style="12"/>
    <col min="13569" max="13569" width="14.28515625" style="12" customWidth="1"/>
    <col min="13570" max="13570" width="1.42578125" style="12" customWidth="1"/>
    <col min="13571" max="13571" width="122.28515625" style="12" customWidth="1"/>
    <col min="13572" max="13572" width="1.42578125" style="12" customWidth="1"/>
    <col min="13573" max="13824" width="9.140625" style="12"/>
    <col min="13825" max="13825" width="14.28515625" style="12" customWidth="1"/>
    <col min="13826" max="13826" width="1.42578125" style="12" customWidth="1"/>
    <col min="13827" max="13827" width="122.28515625" style="12" customWidth="1"/>
    <col min="13828" max="13828" width="1.42578125" style="12" customWidth="1"/>
    <col min="13829" max="14080" width="9.140625" style="12"/>
    <col min="14081" max="14081" width="14.28515625" style="12" customWidth="1"/>
    <col min="14082" max="14082" width="1.42578125" style="12" customWidth="1"/>
    <col min="14083" max="14083" width="122.28515625" style="12" customWidth="1"/>
    <col min="14084" max="14084" width="1.42578125" style="12" customWidth="1"/>
    <col min="14085" max="14336" width="9.140625" style="12"/>
    <col min="14337" max="14337" width="14.28515625" style="12" customWidth="1"/>
    <col min="14338" max="14338" width="1.42578125" style="12" customWidth="1"/>
    <col min="14339" max="14339" width="122.28515625" style="12" customWidth="1"/>
    <col min="14340" max="14340" width="1.42578125" style="12" customWidth="1"/>
    <col min="14341" max="14592" width="9.140625" style="12"/>
    <col min="14593" max="14593" width="14.28515625" style="12" customWidth="1"/>
    <col min="14594" max="14594" width="1.42578125" style="12" customWidth="1"/>
    <col min="14595" max="14595" width="122.28515625" style="12" customWidth="1"/>
    <col min="14596" max="14596" width="1.42578125" style="12" customWidth="1"/>
    <col min="14597" max="14848" width="9.140625" style="12"/>
    <col min="14849" max="14849" width="14.28515625" style="12" customWidth="1"/>
    <col min="14850" max="14850" width="1.42578125" style="12" customWidth="1"/>
    <col min="14851" max="14851" width="122.28515625" style="12" customWidth="1"/>
    <col min="14852" max="14852" width="1.42578125" style="12" customWidth="1"/>
    <col min="14853" max="15104" width="9.140625" style="12"/>
    <col min="15105" max="15105" width="14.28515625" style="12" customWidth="1"/>
    <col min="15106" max="15106" width="1.42578125" style="12" customWidth="1"/>
    <col min="15107" max="15107" width="122.28515625" style="12" customWidth="1"/>
    <col min="15108" max="15108" width="1.42578125" style="12" customWidth="1"/>
    <col min="15109" max="15360" width="9.140625" style="12"/>
    <col min="15361" max="15361" width="14.28515625" style="12" customWidth="1"/>
    <col min="15362" max="15362" width="1.42578125" style="12" customWidth="1"/>
    <col min="15363" max="15363" width="122.28515625" style="12" customWidth="1"/>
    <col min="15364" max="15364" width="1.42578125" style="12" customWidth="1"/>
    <col min="15365" max="15616" width="9.140625" style="12"/>
    <col min="15617" max="15617" width="14.28515625" style="12" customWidth="1"/>
    <col min="15618" max="15618" width="1.42578125" style="12" customWidth="1"/>
    <col min="15619" max="15619" width="122.28515625" style="12" customWidth="1"/>
    <col min="15620" max="15620" width="1.42578125" style="12" customWidth="1"/>
    <col min="15621" max="15872" width="9.140625" style="12"/>
    <col min="15873" max="15873" width="14.28515625" style="12" customWidth="1"/>
    <col min="15874" max="15874" width="1.42578125" style="12" customWidth="1"/>
    <col min="15875" max="15875" width="122.28515625" style="12" customWidth="1"/>
    <col min="15876" max="15876" width="1.42578125" style="12" customWidth="1"/>
    <col min="15877" max="16128" width="9.140625" style="12"/>
    <col min="16129" max="16129" width="14.28515625" style="12" customWidth="1"/>
    <col min="16130" max="16130" width="1.42578125" style="12" customWidth="1"/>
    <col min="16131" max="16131" width="122.28515625" style="12" customWidth="1"/>
    <col min="16132" max="16132" width="1.42578125" style="12" customWidth="1"/>
    <col min="16133" max="16384" width="9.140625" style="12"/>
  </cols>
  <sheetData>
    <row r="1" spans="1:4" s="4" customFormat="1" ht="18" x14ac:dyDescent="0.3">
      <c r="A1" s="1" t="s">
        <v>0</v>
      </c>
      <c r="B1" s="2"/>
      <c r="C1" s="3"/>
      <c r="D1" s="3"/>
    </row>
    <row r="2" spans="1:4" s="6" customFormat="1" ht="18" x14ac:dyDescent="0.3">
      <c r="A2" s="788" t="s">
        <v>261</v>
      </c>
      <c r="B2" s="788"/>
      <c r="C2" s="788"/>
      <c r="D2" s="5"/>
    </row>
    <row r="3" spans="1:4" s="10" customFormat="1" x14ac:dyDescent="0.3">
      <c r="A3" s="7"/>
      <c r="B3" s="8"/>
      <c r="C3" s="9"/>
    </row>
    <row r="4" spans="1:4" x14ac:dyDescent="0.3">
      <c r="A4" s="11" t="s">
        <v>1</v>
      </c>
      <c r="B4" s="8"/>
      <c r="C4" s="7" t="s">
        <v>2</v>
      </c>
      <c r="D4" s="10"/>
    </row>
    <row r="5" spans="1:4" s="15" customFormat="1" ht="22.5" customHeight="1" x14ac:dyDescent="0.3">
      <c r="A5" s="13" t="s">
        <v>3</v>
      </c>
      <c r="B5" s="14"/>
      <c r="C5" s="26" t="s">
        <v>19</v>
      </c>
    </row>
    <row r="6" spans="1:4" s="15" customFormat="1" ht="22.5" customHeight="1" x14ac:dyDescent="0.3">
      <c r="A6" s="16" t="s">
        <v>5</v>
      </c>
      <c r="B6" s="14"/>
      <c r="C6" s="17" t="s">
        <v>4</v>
      </c>
    </row>
    <row r="7" spans="1:4" s="15" customFormat="1" ht="22.5" customHeight="1" x14ac:dyDescent="0.3">
      <c r="A7" s="16" t="s">
        <v>7</v>
      </c>
      <c r="B7" s="14"/>
      <c r="C7" s="17" t="s">
        <v>6</v>
      </c>
    </row>
    <row r="8" spans="1:4" s="15" customFormat="1" ht="22.5" customHeight="1" x14ac:dyDescent="0.3">
      <c r="A8" s="16" t="s">
        <v>9</v>
      </c>
      <c r="B8" s="14"/>
      <c r="C8" s="17" t="s">
        <v>8</v>
      </c>
    </row>
    <row r="9" spans="1:4" s="15" customFormat="1" ht="22.5" customHeight="1" x14ac:dyDescent="0.3">
      <c r="A9" s="16" t="s">
        <v>11</v>
      </c>
      <c r="B9" s="14"/>
      <c r="C9" s="17" t="s">
        <v>10</v>
      </c>
    </row>
    <row r="10" spans="1:4" s="15" customFormat="1" ht="22.5" customHeight="1" x14ac:dyDescent="0.3">
      <c r="A10" s="16" t="s">
        <v>13</v>
      </c>
      <c r="B10" s="14"/>
      <c r="C10" s="17" t="s">
        <v>12</v>
      </c>
    </row>
    <row r="11" spans="1:4" s="15" customFormat="1" ht="22.5" customHeight="1" x14ac:dyDescent="0.3">
      <c r="A11" s="16" t="s">
        <v>15</v>
      </c>
      <c r="B11" s="14"/>
      <c r="C11" s="17" t="s">
        <v>14</v>
      </c>
    </row>
    <row r="12" spans="1:4" s="15" customFormat="1" ht="22.5" customHeight="1" x14ac:dyDescent="0.3">
      <c r="A12" s="16" t="s">
        <v>16</v>
      </c>
      <c r="B12" s="14"/>
      <c r="C12" s="17" t="s">
        <v>282</v>
      </c>
    </row>
    <row r="13" spans="1:4" s="15" customFormat="1" ht="22.5" customHeight="1" x14ac:dyDescent="0.3">
      <c r="A13" s="18" t="s">
        <v>17</v>
      </c>
      <c r="B13" s="14"/>
      <c r="C13" s="19" t="s">
        <v>18</v>
      </c>
    </row>
    <row r="14" spans="1:4" x14ac:dyDescent="0.3">
      <c r="A14" s="20"/>
    </row>
    <row r="15" spans="1:4" x14ac:dyDescent="0.3">
      <c r="A15" s="23" t="s">
        <v>280</v>
      </c>
      <c r="B15" s="24"/>
    </row>
  </sheetData>
  <mergeCells count="1">
    <mergeCell ref="A2:C2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E21"/>
  <sheetViews>
    <sheetView workbookViewId="0">
      <selection activeCell="D12" sqref="D12"/>
    </sheetView>
  </sheetViews>
  <sheetFormatPr defaultRowHeight="15" x14ac:dyDescent="0.3"/>
  <cols>
    <col min="1" max="1" width="41.7109375" style="394" customWidth="1"/>
    <col min="2" max="2" width="1.42578125" style="394" customWidth="1"/>
    <col min="3" max="3" width="10.140625" style="395" bestFit="1" customWidth="1"/>
    <col min="4" max="4" width="12.7109375" style="396" customWidth="1"/>
    <col min="5" max="5" width="14.28515625" style="395" bestFit="1" customWidth="1"/>
    <col min="6" max="6" width="1.42578125" style="395" customWidth="1"/>
    <col min="7" max="7" width="10.140625" style="395" bestFit="1" customWidth="1"/>
    <col min="8" max="8" width="14.5703125" style="396" customWidth="1"/>
    <col min="9" max="9" width="15.7109375" style="395" customWidth="1"/>
    <col min="10" max="10" width="1.42578125" style="397" customWidth="1"/>
    <col min="11" max="11" width="25" style="396" customWidth="1"/>
    <col min="12" max="12" width="28.28515625" style="396" customWidth="1"/>
    <col min="13" max="13" width="19.85546875" style="388" customWidth="1"/>
    <col min="14" max="256" width="9.140625" style="388"/>
    <col min="257" max="257" width="41.7109375" style="388" customWidth="1"/>
    <col min="258" max="258" width="1.42578125" style="388" customWidth="1"/>
    <col min="259" max="259" width="10.140625" style="388" bestFit="1" customWidth="1"/>
    <col min="260" max="260" width="12.7109375" style="388" customWidth="1"/>
    <col min="261" max="261" width="14.28515625" style="388" bestFit="1" customWidth="1"/>
    <col min="262" max="262" width="1.42578125" style="388" customWidth="1"/>
    <col min="263" max="263" width="10.140625" style="388" bestFit="1" customWidth="1"/>
    <col min="264" max="264" width="14.5703125" style="388" customWidth="1"/>
    <col min="265" max="265" width="13" style="388" customWidth="1"/>
    <col min="266" max="266" width="1.42578125" style="388" customWidth="1"/>
    <col min="267" max="267" width="19.85546875" style="388" customWidth="1"/>
    <col min="268" max="268" width="20.7109375" style="388" customWidth="1"/>
    <col min="269" max="269" width="19.85546875" style="388" customWidth="1"/>
    <col min="270" max="512" width="9.140625" style="388"/>
    <col min="513" max="513" width="41.7109375" style="388" customWidth="1"/>
    <col min="514" max="514" width="1.42578125" style="388" customWidth="1"/>
    <col min="515" max="515" width="10.140625" style="388" bestFit="1" customWidth="1"/>
    <col min="516" max="516" width="12.7109375" style="388" customWidth="1"/>
    <col min="517" max="517" width="14.28515625" style="388" bestFit="1" customWidth="1"/>
    <col min="518" max="518" width="1.42578125" style="388" customWidth="1"/>
    <col min="519" max="519" width="10.140625" style="388" bestFit="1" customWidth="1"/>
    <col min="520" max="520" width="14.5703125" style="388" customWidth="1"/>
    <col min="521" max="521" width="13" style="388" customWidth="1"/>
    <col min="522" max="522" width="1.42578125" style="388" customWidth="1"/>
    <col min="523" max="523" width="19.85546875" style="388" customWidth="1"/>
    <col min="524" max="524" width="20.7109375" style="388" customWidth="1"/>
    <col min="525" max="525" width="19.85546875" style="388" customWidth="1"/>
    <col min="526" max="768" width="9.140625" style="388"/>
    <col min="769" max="769" width="41.7109375" style="388" customWidth="1"/>
    <col min="770" max="770" width="1.42578125" style="388" customWidth="1"/>
    <col min="771" max="771" width="10.140625" style="388" bestFit="1" customWidth="1"/>
    <col min="772" max="772" width="12.7109375" style="388" customWidth="1"/>
    <col min="773" max="773" width="14.28515625" style="388" bestFit="1" customWidth="1"/>
    <col min="774" max="774" width="1.42578125" style="388" customWidth="1"/>
    <col min="775" max="775" width="10.140625" style="388" bestFit="1" customWidth="1"/>
    <col min="776" max="776" width="14.5703125" style="388" customWidth="1"/>
    <col min="777" max="777" width="13" style="388" customWidth="1"/>
    <col min="778" max="778" width="1.42578125" style="388" customWidth="1"/>
    <col min="779" max="779" width="19.85546875" style="388" customWidth="1"/>
    <col min="780" max="780" width="20.7109375" style="388" customWidth="1"/>
    <col min="781" max="781" width="19.85546875" style="388" customWidth="1"/>
    <col min="782" max="1024" width="9.140625" style="388"/>
    <col min="1025" max="1025" width="41.7109375" style="388" customWidth="1"/>
    <col min="1026" max="1026" width="1.42578125" style="388" customWidth="1"/>
    <col min="1027" max="1027" width="10.140625" style="388" bestFit="1" customWidth="1"/>
    <col min="1028" max="1028" width="12.7109375" style="388" customWidth="1"/>
    <col min="1029" max="1029" width="14.28515625" style="388" bestFit="1" customWidth="1"/>
    <col min="1030" max="1030" width="1.42578125" style="388" customWidth="1"/>
    <col min="1031" max="1031" width="10.140625" style="388" bestFit="1" customWidth="1"/>
    <col min="1032" max="1032" width="14.5703125" style="388" customWidth="1"/>
    <col min="1033" max="1033" width="13" style="388" customWidth="1"/>
    <col min="1034" max="1034" width="1.42578125" style="388" customWidth="1"/>
    <col min="1035" max="1035" width="19.85546875" style="388" customWidth="1"/>
    <col min="1036" max="1036" width="20.7109375" style="388" customWidth="1"/>
    <col min="1037" max="1037" width="19.85546875" style="388" customWidth="1"/>
    <col min="1038" max="1280" width="9.140625" style="388"/>
    <col min="1281" max="1281" width="41.7109375" style="388" customWidth="1"/>
    <col min="1282" max="1282" width="1.42578125" style="388" customWidth="1"/>
    <col min="1283" max="1283" width="10.140625" style="388" bestFit="1" customWidth="1"/>
    <col min="1284" max="1284" width="12.7109375" style="388" customWidth="1"/>
    <col min="1285" max="1285" width="14.28515625" style="388" bestFit="1" customWidth="1"/>
    <col min="1286" max="1286" width="1.42578125" style="388" customWidth="1"/>
    <col min="1287" max="1287" width="10.140625" style="388" bestFit="1" customWidth="1"/>
    <col min="1288" max="1288" width="14.5703125" style="388" customWidth="1"/>
    <col min="1289" max="1289" width="13" style="388" customWidth="1"/>
    <col min="1290" max="1290" width="1.42578125" style="388" customWidth="1"/>
    <col min="1291" max="1291" width="19.85546875" style="388" customWidth="1"/>
    <col min="1292" max="1292" width="20.7109375" style="388" customWidth="1"/>
    <col min="1293" max="1293" width="19.85546875" style="388" customWidth="1"/>
    <col min="1294" max="1536" width="9.140625" style="388"/>
    <col min="1537" max="1537" width="41.7109375" style="388" customWidth="1"/>
    <col min="1538" max="1538" width="1.42578125" style="388" customWidth="1"/>
    <col min="1539" max="1539" width="10.140625" style="388" bestFit="1" customWidth="1"/>
    <col min="1540" max="1540" width="12.7109375" style="388" customWidth="1"/>
    <col min="1541" max="1541" width="14.28515625" style="388" bestFit="1" customWidth="1"/>
    <col min="1542" max="1542" width="1.42578125" style="388" customWidth="1"/>
    <col min="1543" max="1543" width="10.140625" style="388" bestFit="1" customWidth="1"/>
    <col min="1544" max="1544" width="14.5703125" style="388" customWidth="1"/>
    <col min="1545" max="1545" width="13" style="388" customWidth="1"/>
    <col min="1546" max="1546" width="1.42578125" style="388" customWidth="1"/>
    <col min="1547" max="1547" width="19.85546875" style="388" customWidth="1"/>
    <col min="1548" max="1548" width="20.7109375" style="388" customWidth="1"/>
    <col min="1549" max="1549" width="19.85546875" style="388" customWidth="1"/>
    <col min="1550" max="1792" width="9.140625" style="388"/>
    <col min="1793" max="1793" width="41.7109375" style="388" customWidth="1"/>
    <col min="1794" max="1794" width="1.42578125" style="388" customWidth="1"/>
    <col min="1795" max="1795" width="10.140625" style="388" bestFit="1" customWidth="1"/>
    <col min="1796" max="1796" width="12.7109375" style="388" customWidth="1"/>
    <col min="1797" max="1797" width="14.28515625" style="388" bestFit="1" customWidth="1"/>
    <col min="1798" max="1798" width="1.42578125" style="388" customWidth="1"/>
    <col min="1799" max="1799" width="10.140625" style="388" bestFit="1" customWidth="1"/>
    <col min="1800" max="1800" width="14.5703125" style="388" customWidth="1"/>
    <col min="1801" max="1801" width="13" style="388" customWidth="1"/>
    <col min="1802" max="1802" width="1.42578125" style="388" customWidth="1"/>
    <col min="1803" max="1803" width="19.85546875" style="388" customWidth="1"/>
    <col min="1804" max="1804" width="20.7109375" style="388" customWidth="1"/>
    <col min="1805" max="1805" width="19.85546875" style="388" customWidth="1"/>
    <col min="1806" max="2048" width="9.140625" style="388"/>
    <col min="2049" max="2049" width="41.7109375" style="388" customWidth="1"/>
    <col min="2050" max="2050" width="1.42578125" style="388" customWidth="1"/>
    <col min="2051" max="2051" width="10.140625" style="388" bestFit="1" customWidth="1"/>
    <col min="2052" max="2052" width="12.7109375" style="388" customWidth="1"/>
    <col min="2053" max="2053" width="14.28515625" style="388" bestFit="1" customWidth="1"/>
    <col min="2054" max="2054" width="1.42578125" style="388" customWidth="1"/>
    <col min="2055" max="2055" width="10.140625" style="388" bestFit="1" customWidth="1"/>
    <col min="2056" max="2056" width="14.5703125" style="388" customWidth="1"/>
    <col min="2057" max="2057" width="13" style="388" customWidth="1"/>
    <col min="2058" max="2058" width="1.42578125" style="388" customWidth="1"/>
    <col min="2059" max="2059" width="19.85546875" style="388" customWidth="1"/>
    <col min="2060" max="2060" width="20.7109375" style="388" customWidth="1"/>
    <col min="2061" max="2061" width="19.85546875" style="388" customWidth="1"/>
    <col min="2062" max="2304" width="9.140625" style="388"/>
    <col min="2305" max="2305" width="41.7109375" style="388" customWidth="1"/>
    <col min="2306" max="2306" width="1.42578125" style="388" customWidth="1"/>
    <col min="2307" max="2307" width="10.140625" style="388" bestFit="1" customWidth="1"/>
    <col min="2308" max="2308" width="12.7109375" style="388" customWidth="1"/>
    <col min="2309" max="2309" width="14.28515625" style="388" bestFit="1" customWidth="1"/>
    <col min="2310" max="2310" width="1.42578125" style="388" customWidth="1"/>
    <col min="2311" max="2311" width="10.140625" style="388" bestFit="1" customWidth="1"/>
    <col min="2312" max="2312" width="14.5703125" style="388" customWidth="1"/>
    <col min="2313" max="2313" width="13" style="388" customWidth="1"/>
    <col min="2314" max="2314" width="1.42578125" style="388" customWidth="1"/>
    <col min="2315" max="2315" width="19.85546875" style="388" customWidth="1"/>
    <col min="2316" max="2316" width="20.7109375" style="388" customWidth="1"/>
    <col min="2317" max="2317" width="19.85546875" style="388" customWidth="1"/>
    <col min="2318" max="2560" width="9.140625" style="388"/>
    <col min="2561" max="2561" width="41.7109375" style="388" customWidth="1"/>
    <col min="2562" max="2562" width="1.42578125" style="388" customWidth="1"/>
    <col min="2563" max="2563" width="10.140625" style="388" bestFit="1" customWidth="1"/>
    <col min="2564" max="2564" width="12.7109375" style="388" customWidth="1"/>
    <col min="2565" max="2565" width="14.28515625" style="388" bestFit="1" customWidth="1"/>
    <col min="2566" max="2566" width="1.42578125" style="388" customWidth="1"/>
    <col min="2567" max="2567" width="10.140625" style="388" bestFit="1" customWidth="1"/>
    <col min="2568" max="2568" width="14.5703125" style="388" customWidth="1"/>
    <col min="2569" max="2569" width="13" style="388" customWidth="1"/>
    <col min="2570" max="2570" width="1.42578125" style="388" customWidth="1"/>
    <col min="2571" max="2571" width="19.85546875" style="388" customWidth="1"/>
    <col min="2572" max="2572" width="20.7109375" style="388" customWidth="1"/>
    <col min="2573" max="2573" width="19.85546875" style="388" customWidth="1"/>
    <col min="2574" max="2816" width="9.140625" style="388"/>
    <col min="2817" max="2817" width="41.7109375" style="388" customWidth="1"/>
    <col min="2818" max="2818" width="1.42578125" style="388" customWidth="1"/>
    <col min="2819" max="2819" width="10.140625" style="388" bestFit="1" customWidth="1"/>
    <col min="2820" max="2820" width="12.7109375" style="388" customWidth="1"/>
    <col min="2821" max="2821" width="14.28515625" style="388" bestFit="1" customWidth="1"/>
    <col min="2822" max="2822" width="1.42578125" style="388" customWidth="1"/>
    <col min="2823" max="2823" width="10.140625" style="388" bestFit="1" customWidth="1"/>
    <col min="2824" max="2824" width="14.5703125" style="388" customWidth="1"/>
    <col min="2825" max="2825" width="13" style="388" customWidth="1"/>
    <col min="2826" max="2826" width="1.42578125" style="388" customWidth="1"/>
    <col min="2827" max="2827" width="19.85546875" style="388" customWidth="1"/>
    <col min="2828" max="2828" width="20.7109375" style="388" customWidth="1"/>
    <col min="2829" max="2829" width="19.85546875" style="388" customWidth="1"/>
    <col min="2830" max="3072" width="9.140625" style="388"/>
    <col min="3073" max="3073" width="41.7109375" style="388" customWidth="1"/>
    <col min="3074" max="3074" width="1.42578125" style="388" customWidth="1"/>
    <col min="3075" max="3075" width="10.140625" style="388" bestFit="1" customWidth="1"/>
    <col min="3076" max="3076" width="12.7109375" style="388" customWidth="1"/>
    <col min="3077" max="3077" width="14.28515625" style="388" bestFit="1" customWidth="1"/>
    <col min="3078" max="3078" width="1.42578125" style="388" customWidth="1"/>
    <col min="3079" max="3079" width="10.140625" style="388" bestFit="1" customWidth="1"/>
    <col min="3080" max="3080" width="14.5703125" style="388" customWidth="1"/>
    <col min="3081" max="3081" width="13" style="388" customWidth="1"/>
    <col min="3082" max="3082" width="1.42578125" style="388" customWidth="1"/>
    <col min="3083" max="3083" width="19.85546875" style="388" customWidth="1"/>
    <col min="3084" max="3084" width="20.7109375" style="388" customWidth="1"/>
    <col min="3085" max="3085" width="19.85546875" style="388" customWidth="1"/>
    <col min="3086" max="3328" width="9.140625" style="388"/>
    <col min="3329" max="3329" width="41.7109375" style="388" customWidth="1"/>
    <col min="3330" max="3330" width="1.42578125" style="388" customWidth="1"/>
    <col min="3331" max="3331" width="10.140625" style="388" bestFit="1" customWidth="1"/>
    <col min="3332" max="3332" width="12.7109375" style="388" customWidth="1"/>
    <col min="3333" max="3333" width="14.28515625" style="388" bestFit="1" customWidth="1"/>
    <col min="3334" max="3334" width="1.42578125" style="388" customWidth="1"/>
    <col min="3335" max="3335" width="10.140625" style="388" bestFit="1" customWidth="1"/>
    <col min="3336" max="3336" width="14.5703125" style="388" customWidth="1"/>
    <col min="3337" max="3337" width="13" style="388" customWidth="1"/>
    <col min="3338" max="3338" width="1.42578125" style="388" customWidth="1"/>
    <col min="3339" max="3339" width="19.85546875" style="388" customWidth="1"/>
    <col min="3340" max="3340" width="20.7109375" style="388" customWidth="1"/>
    <col min="3341" max="3341" width="19.85546875" style="388" customWidth="1"/>
    <col min="3342" max="3584" width="9.140625" style="388"/>
    <col min="3585" max="3585" width="41.7109375" style="388" customWidth="1"/>
    <col min="3586" max="3586" width="1.42578125" style="388" customWidth="1"/>
    <col min="3587" max="3587" width="10.140625" style="388" bestFit="1" customWidth="1"/>
    <col min="3588" max="3588" width="12.7109375" style="388" customWidth="1"/>
    <col min="3589" max="3589" width="14.28515625" style="388" bestFit="1" customWidth="1"/>
    <col min="3590" max="3590" width="1.42578125" style="388" customWidth="1"/>
    <col min="3591" max="3591" width="10.140625" style="388" bestFit="1" customWidth="1"/>
    <col min="3592" max="3592" width="14.5703125" style="388" customWidth="1"/>
    <col min="3593" max="3593" width="13" style="388" customWidth="1"/>
    <col min="3594" max="3594" width="1.42578125" style="388" customWidth="1"/>
    <col min="3595" max="3595" width="19.85546875" style="388" customWidth="1"/>
    <col min="3596" max="3596" width="20.7109375" style="388" customWidth="1"/>
    <col min="3597" max="3597" width="19.85546875" style="388" customWidth="1"/>
    <col min="3598" max="3840" width="9.140625" style="388"/>
    <col min="3841" max="3841" width="41.7109375" style="388" customWidth="1"/>
    <col min="3842" max="3842" width="1.42578125" style="388" customWidth="1"/>
    <col min="3843" max="3843" width="10.140625" style="388" bestFit="1" customWidth="1"/>
    <col min="3844" max="3844" width="12.7109375" style="388" customWidth="1"/>
    <col min="3845" max="3845" width="14.28515625" style="388" bestFit="1" customWidth="1"/>
    <col min="3846" max="3846" width="1.42578125" style="388" customWidth="1"/>
    <col min="3847" max="3847" width="10.140625" style="388" bestFit="1" customWidth="1"/>
    <col min="3848" max="3848" width="14.5703125" style="388" customWidth="1"/>
    <col min="3849" max="3849" width="13" style="388" customWidth="1"/>
    <col min="3850" max="3850" width="1.42578125" style="388" customWidth="1"/>
    <col min="3851" max="3851" width="19.85546875" style="388" customWidth="1"/>
    <col min="3852" max="3852" width="20.7109375" style="388" customWidth="1"/>
    <col min="3853" max="3853" width="19.85546875" style="388" customWidth="1"/>
    <col min="3854" max="4096" width="9.140625" style="388"/>
    <col min="4097" max="4097" width="41.7109375" style="388" customWidth="1"/>
    <col min="4098" max="4098" width="1.42578125" style="388" customWidth="1"/>
    <col min="4099" max="4099" width="10.140625" style="388" bestFit="1" customWidth="1"/>
    <col min="4100" max="4100" width="12.7109375" style="388" customWidth="1"/>
    <col min="4101" max="4101" width="14.28515625" style="388" bestFit="1" customWidth="1"/>
    <col min="4102" max="4102" width="1.42578125" style="388" customWidth="1"/>
    <col min="4103" max="4103" width="10.140625" style="388" bestFit="1" customWidth="1"/>
    <col min="4104" max="4104" width="14.5703125" style="388" customWidth="1"/>
    <col min="4105" max="4105" width="13" style="388" customWidth="1"/>
    <col min="4106" max="4106" width="1.42578125" style="388" customWidth="1"/>
    <col min="4107" max="4107" width="19.85546875" style="388" customWidth="1"/>
    <col min="4108" max="4108" width="20.7109375" style="388" customWidth="1"/>
    <col min="4109" max="4109" width="19.85546875" style="388" customWidth="1"/>
    <col min="4110" max="4352" width="9.140625" style="388"/>
    <col min="4353" max="4353" width="41.7109375" style="388" customWidth="1"/>
    <col min="4354" max="4354" width="1.42578125" style="388" customWidth="1"/>
    <col min="4355" max="4355" width="10.140625" style="388" bestFit="1" customWidth="1"/>
    <col min="4356" max="4356" width="12.7109375" style="388" customWidth="1"/>
    <col min="4357" max="4357" width="14.28515625" style="388" bestFit="1" customWidth="1"/>
    <col min="4358" max="4358" width="1.42578125" style="388" customWidth="1"/>
    <col min="4359" max="4359" width="10.140625" style="388" bestFit="1" customWidth="1"/>
    <col min="4360" max="4360" width="14.5703125" style="388" customWidth="1"/>
    <col min="4361" max="4361" width="13" style="388" customWidth="1"/>
    <col min="4362" max="4362" width="1.42578125" style="388" customWidth="1"/>
    <col min="4363" max="4363" width="19.85546875" style="388" customWidth="1"/>
    <col min="4364" max="4364" width="20.7109375" style="388" customWidth="1"/>
    <col min="4365" max="4365" width="19.85546875" style="388" customWidth="1"/>
    <col min="4366" max="4608" width="9.140625" style="388"/>
    <col min="4609" max="4609" width="41.7109375" style="388" customWidth="1"/>
    <col min="4610" max="4610" width="1.42578125" style="388" customWidth="1"/>
    <col min="4611" max="4611" width="10.140625" style="388" bestFit="1" customWidth="1"/>
    <col min="4612" max="4612" width="12.7109375" style="388" customWidth="1"/>
    <col min="4613" max="4613" width="14.28515625" style="388" bestFit="1" customWidth="1"/>
    <col min="4614" max="4614" width="1.42578125" style="388" customWidth="1"/>
    <col min="4615" max="4615" width="10.140625" style="388" bestFit="1" customWidth="1"/>
    <col min="4616" max="4616" width="14.5703125" style="388" customWidth="1"/>
    <col min="4617" max="4617" width="13" style="388" customWidth="1"/>
    <col min="4618" max="4618" width="1.42578125" style="388" customWidth="1"/>
    <col min="4619" max="4619" width="19.85546875" style="388" customWidth="1"/>
    <col min="4620" max="4620" width="20.7109375" style="388" customWidth="1"/>
    <col min="4621" max="4621" width="19.85546875" style="388" customWidth="1"/>
    <col min="4622" max="4864" width="9.140625" style="388"/>
    <col min="4865" max="4865" width="41.7109375" style="388" customWidth="1"/>
    <col min="4866" max="4866" width="1.42578125" style="388" customWidth="1"/>
    <col min="4867" max="4867" width="10.140625" style="388" bestFit="1" customWidth="1"/>
    <col min="4868" max="4868" width="12.7109375" style="388" customWidth="1"/>
    <col min="4869" max="4869" width="14.28515625" style="388" bestFit="1" customWidth="1"/>
    <col min="4870" max="4870" width="1.42578125" style="388" customWidth="1"/>
    <col min="4871" max="4871" width="10.140625" style="388" bestFit="1" customWidth="1"/>
    <col min="4872" max="4872" width="14.5703125" style="388" customWidth="1"/>
    <col min="4873" max="4873" width="13" style="388" customWidth="1"/>
    <col min="4874" max="4874" width="1.42578125" style="388" customWidth="1"/>
    <col min="4875" max="4875" width="19.85546875" style="388" customWidth="1"/>
    <col min="4876" max="4876" width="20.7109375" style="388" customWidth="1"/>
    <col min="4877" max="4877" width="19.85546875" style="388" customWidth="1"/>
    <col min="4878" max="5120" width="9.140625" style="388"/>
    <col min="5121" max="5121" width="41.7109375" style="388" customWidth="1"/>
    <col min="5122" max="5122" width="1.42578125" style="388" customWidth="1"/>
    <col min="5123" max="5123" width="10.140625" style="388" bestFit="1" customWidth="1"/>
    <col min="5124" max="5124" width="12.7109375" style="388" customWidth="1"/>
    <col min="5125" max="5125" width="14.28515625" style="388" bestFit="1" customWidth="1"/>
    <col min="5126" max="5126" width="1.42578125" style="388" customWidth="1"/>
    <col min="5127" max="5127" width="10.140625" style="388" bestFit="1" customWidth="1"/>
    <col min="5128" max="5128" width="14.5703125" style="388" customWidth="1"/>
    <col min="5129" max="5129" width="13" style="388" customWidth="1"/>
    <col min="5130" max="5130" width="1.42578125" style="388" customWidth="1"/>
    <col min="5131" max="5131" width="19.85546875" style="388" customWidth="1"/>
    <col min="5132" max="5132" width="20.7109375" style="388" customWidth="1"/>
    <col min="5133" max="5133" width="19.85546875" style="388" customWidth="1"/>
    <col min="5134" max="5376" width="9.140625" style="388"/>
    <col min="5377" max="5377" width="41.7109375" style="388" customWidth="1"/>
    <col min="5378" max="5378" width="1.42578125" style="388" customWidth="1"/>
    <col min="5379" max="5379" width="10.140625" style="388" bestFit="1" customWidth="1"/>
    <col min="5380" max="5380" width="12.7109375" style="388" customWidth="1"/>
    <col min="5381" max="5381" width="14.28515625" style="388" bestFit="1" customWidth="1"/>
    <col min="5382" max="5382" width="1.42578125" style="388" customWidth="1"/>
    <col min="5383" max="5383" width="10.140625" style="388" bestFit="1" customWidth="1"/>
    <col min="5384" max="5384" width="14.5703125" style="388" customWidth="1"/>
    <col min="5385" max="5385" width="13" style="388" customWidth="1"/>
    <col min="5386" max="5386" width="1.42578125" style="388" customWidth="1"/>
    <col min="5387" max="5387" width="19.85546875" style="388" customWidth="1"/>
    <col min="5388" max="5388" width="20.7109375" style="388" customWidth="1"/>
    <col min="5389" max="5389" width="19.85546875" style="388" customWidth="1"/>
    <col min="5390" max="5632" width="9.140625" style="388"/>
    <col min="5633" max="5633" width="41.7109375" style="388" customWidth="1"/>
    <col min="5634" max="5634" width="1.42578125" style="388" customWidth="1"/>
    <col min="5635" max="5635" width="10.140625" style="388" bestFit="1" customWidth="1"/>
    <col min="5636" max="5636" width="12.7109375" style="388" customWidth="1"/>
    <col min="5637" max="5637" width="14.28515625" style="388" bestFit="1" customWidth="1"/>
    <col min="5638" max="5638" width="1.42578125" style="388" customWidth="1"/>
    <col min="5639" max="5639" width="10.140625" style="388" bestFit="1" customWidth="1"/>
    <col min="5640" max="5640" width="14.5703125" style="388" customWidth="1"/>
    <col min="5641" max="5641" width="13" style="388" customWidth="1"/>
    <col min="5642" max="5642" width="1.42578125" style="388" customWidth="1"/>
    <col min="5643" max="5643" width="19.85546875" style="388" customWidth="1"/>
    <col min="5644" max="5644" width="20.7109375" style="388" customWidth="1"/>
    <col min="5645" max="5645" width="19.85546875" style="388" customWidth="1"/>
    <col min="5646" max="5888" width="9.140625" style="388"/>
    <col min="5889" max="5889" width="41.7109375" style="388" customWidth="1"/>
    <col min="5890" max="5890" width="1.42578125" style="388" customWidth="1"/>
    <col min="5891" max="5891" width="10.140625" style="388" bestFit="1" customWidth="1"/>
    <col min="5892" max="5892" width="12.7109375" style="388" customWidth="1"/>
    <col min="5893" max="5893" width="14.28515625" style="388" bestFit="1" customWidth="1"/>
    <col min="5894" max="5894" width="1.42578125" style="388" customWidth="1"/>
    <col min="5895" max="5895" width="10.140625" style="388" bestFit="1" customWidth="1"/>
    <col min="5896" max="5896" width="14.5703125" style="388" customWidth="1"/>
    <col min="5897" max="5897" width="13" style="388" customWidth="1"/>
    <col min="5898" max="5898" width="1.42578125" style="388" customWidth="1"/>
    <col min="5899" max="5899" width="19.85546875" style="388" customWidth="1"/>
    <col min="5900" max="5900" width="20.7109375" style="388" customWidth="1"/>
    <col min="5901" max="5901" width="19.85546875" style="388" customWidth="1"/>
    <col min="5902" max="6144" width="9.140625" style="388"/>
    <col min="6145" max="6145" width="41.7109375" style="388" customWidth="1"/>
    <col min="6146" max="6146" width="1.42578125" style="388" customWidth="1"/>
    <col min="6147" max="6147" width="10.140625" style="388" bestFit="1" customWidth="1"/>
    <col min="6148" max="6148" width="12.7109375" style="388" customWidth="1"/>
    <col min="6149" max="6149" width="14.28515625" style="388" bestFit="1" customWidth="1"/>
    <col min="6150" max="6150" width="1.42578125" style="388" customWidth="1"/>
    <col min="6151" max="6151" width="10.140625" style="388" bestFit="1" customWidth="1"/>
    <col min="6152" max="6152" width="14.5703125" style="388" customWidth="1"/>
    <col min="6153" max="6153" width="13" style="388" customWidth="1"/>
    <col min="6154" max="6154" width="1.42578125" style="388" customWidth="1"/>
    <col min="6155" max="6155" width="19.85546875" style="388" customWidth="1"/>
    <col min="6156" max="6156" width="20.7109375" style="388" customWidth="1"/>
    <col min="6157" max="6157" width="19.85546875" style="388" customWidth="1"/>
    <col min="6158" max="6400" width="9.140625" style="388"/>
    <col min="6401" max="6401" width="41.7109375" style="388" customWidth="1"/>
    <col min="6402" max="6402" width="1.42578125" style="388" customWidth="1"/>
    <col min="6403" max="6403" width="10.140625" style="388" bestFit="1" customWidth="1"/>
    <col min="6404" max="6404" width="12.7109375" style="388" customWidth="1"/>
    <col min="6405" max="6405" width="14.28515625" style="388" bestFit="1" customWidth="1"/>
    <col min="6406" max="6406" width="1.42578125" style="388" customWidth="1"/>
    <col min="6407" max="6407" width="10.140625" style="388" bestFit="1" customWidth="1"/>
    <col min="6408" max="6408" width="14.5703125" style="388" customWidth="1"/>
    <col min="6409" max="6409" width="13" style="388" customWidth="1"/>
    <col min="6410" max="6410" width="1.42578125" style="388" customWidth="1"/>
    <col min="6411" max="6411" width="19.85546875" style="388" customWidth="1"/>
    <col min="6412" max="6412" width="20.7109375" style="388" customWidth="1"/>
    <col min="6413" max="6413" width="19.85546875" style="388" customWidth="1"/>
    <col min="6414" max="6656" width="9.140625" style="388"/>
    <col min="6657" max="6657" width="41.7109375" style="388" customWidth="1"/>
    <col min="6658" max="6658" width="1.42578125" style="388" customWidth="1"/>
    <col min="6659" max="6659" width="10.140625" style="388" bestFit="1" customWidth="1"/>
    <col min="6660" max="6660" width="12.7109375" style="388" customWidth="1"/>
    <col min="6661" max="6661" width="14.28515625" style="388" bestFit="1" customWidth="1"/>
    <col min="6662" max="6662" width="1.42578125" style="388" customWidth="1"/>
    <col min="6663" max="6663" width="10.140625" style="388" bestFit="1" customWidth="1"/>
    <col min="6664" max="6664" width="14.5703125" style="388" customWidth="1"/>
    <col min="6665" max="6665" width="13" style="388" customWidth="1"/>
    <col min="6666" max="6666" width="1.42578125" style="388" customWidth="1"/>
    <col min="6667" max="6667" width="19.85546875" style="388" customWidth="1"/>
    <col min="6668" max="6668" width="20.7109375" style="388" customWidth="1"/>
    <col min="6669" max="6669" width="19.85546875" style="388" customWidth="1"/>
    <col min="6670" max="6912" width="9.140625" style="388"/>
    <col min="6913" max="6913" width="41.7109375" style="388" customWidth="1"/>
    <col min="6914" max="6914" width="1.42578125" style="388" customWidth="1"/>
    <col min="6915" max="6915" width="10.140625" style="388" bestFit="1" customWidth="1"/>
    <col min="6916" max="6916" width="12.7109375" style="388" customWidth="1"/>
    <col min="6917" max="6917" width="14.28515625" style="388" bestFit="1" customWidth="1"/>
    <col min="6918" max="6918" width="1.42578125" style="388" customWidth="1"/>
    <col min="6919" max="6919" width="10.140625" style="388" bestFit="1" customWidth="1"/>
    <col min="6920" max="6920" width="14.5703125" style="388" customWidth="1"/>
    <col min="6921" max="6921" width="13" style="388" customWidth="1"/>
    <col min="6922" max="6922" width="1.42578125" style="388" customWidth="1"/>
    <col min="6923" max="6923" width="19.85546875" style="388" customWidth="1"/>
    <col min="6924" max="6924" width="20.7109375" style="388" customWidth="1"/>
    <col min="6925" max="6925" width="19.85546875" style="388" customWidth="1"/>
    <col min="6926" max="7168" width="9.140625" style="388"/>
    <col min="7169" max="7169" width="41.7109375" style="388" customWidth="1"/>
    <col min="7170" max="7170" width="1.42578125" style="388" customWidth="1"/>
    <col min="7171" max="7171" width="10.140625" style="388" bestFit="1" customWidth="1"/>
    <col min="7172" max="7172" width="12.7109375" style="388" customWidth="1"/>
    <col min="7173" max="7173" width="14.28515625" style="388" bestFit="1" customWidth="1"/>
    <col min="7174" max="7174" width="1.42578125" style="388" customWidth="1"/>
    <col min="7175" max="7175" width="10.140625" style="388" bestFit="1" customWidth="1"/>
    <col min="7176" max="7176" width="14.5703125" style="388" customWidth="1"/>
    <col min="7177" max="7177" width="13" style="388" customWidth="1"/>
    <col min="7178" max="7178" width="1.42578125" style="388" customWidth="1"/>
    <col min="7179" max="7179" width="19.85546875" style="388" customWidth="1"/>
    <col min="7180" max="7180" width="20.7109375" style="388" customWidth="1"/>
    <col min="7181" max="7181" width="19.85546875" style="388" customWidth="1"/>
    <col min="7182" max="7424" width="9.140625" style="388"/>
    <col min="7425" max="7425" width="41.7109375" style="388" customWidth="1"/>
    <col min="7426" max="7426" width="1.42578125" style="388" customWidth="1"/>
    <col min="7427" max="7427" width="10.140625" style="388" bestFit="1" customWidth="1"/>
    <col min="7428" max="7428" width="12.7109375" style="388" customWidth="1"/>
    <col min="7429" max="7429" width="14.28515625" style="388" bestFit="1" customWidth="1"/>
    <col min="7430" max="7430" width="1.42578125" style="388" customWidth="1"/>
    <col min="7431" max="7431" width="10.140625" style="388" bestFit="1" customWidth="1"/>
    <col min="7432" max="7432" width="14.5703125" style="388" customWidth="1"/>
    <col min="7433" max="7433" width="13" style="388" customWidth="1"/>
    <col min="7434" max="7434" width="1.42578125" style="388" customWidth="1"/>
    <col min="7435" max="7435" width="19.85546875" style="388" customWidth="1"/>
    <col min="7436" max="7436" width="20.7109375" style="388" customWidth="1"/>
    <col min="7437" max="7437" width="19.85546875" style="388" customWidth="1"/>
    <col min="7438" max="7680" width="9.140625" style="388"/>
    <col min="7681" max="7681" width="41.7109375" style="388" customWidth="1"/>
    <col min="7682" max="7682" width="1.42578125" style="388" customWidth="1"/>
    <col min="7683" max="7683" width="10.140625" style="388" bestFit="1" customWidth="1"/>
    <col min="7684" max="7684" width="12.7109375" style="388" customWidth="1"/>
    <col min="7685" max="7685" width="14.28515625" style="388" bestFit="1" customWidth="1"/>
    <col min="7686" max="7686" width="1.42578125" style="388" customWidth="1"/>
    <col min="7687" max="7687" width="10.140625" style="388" bestFit="1" customWidth="1"/>
    <col min="7688" max="7688" width="14.5703125" style="388" customWidth="1"/>
    <col min="7689" max="7689" width="13" style="388" customWidth="1"/>
    <col min="7690" max="7690" width="1.42578125" style="388" customWidth="1"/>
    <col min="7691" max="7691" width="19.85546875" style="388" customWidth="1"/>
    <col min="7692" max="7692" width="20.7109375" style="388" customWidth="1"/>
    <col min="7693" max="7693" width="19.85546875" style="388" customWidth="1"/>
    <col min="7694" max="7936" width="9.140625" style="388"/>
    <col min="7937" max="7937" width="41.7109375" style="388" customWidth="1"/>
    <col min="7938" max="7938" width="1.42578125" style="388" customWidth="1"/>
    <col min="7939" max="7939" width="10.140625" style="388" bestFit="1" customWidth="1"/>
    <col min="7940" max="7940" width="12.7109375" style="388" customWidth="1"/>
    <col min="7941" max="7941" width="14.28515625" style="388" bestFit="1" customWidth="1"/>
    <col min="7942" max="7942" width="1.42578125" style="388" customWidth="1"/>
    <col min="7943" max="7943" width="10.140625" style="388" bestFit="1" customWidth="1"/>
    <col min="7944" max="7944" width="14.5703125" style="388" customWidth="1"/>
    <col min="7945" max="7945" width="13" style="388" customWidth="1"/>
    <col min="7946" max="7946" width="1.42578125" style="388" customWidth="1"/>
    <col min="7947" max="7947" width="19.85546875" style="388" customWidth="1"/>
    <col min="7948" max="7948" width="20.7109375" style="388" customWidth="1"/>
    <col min="7949" max="7949" width="19.85546875" style="388" customWidth="1"/>
    <col min="7950" max="8192" width="9.140625" style="388"/>
    <col min="8193" max="8193" width="41.7109375" style="388" customWidth="1"/>
    <col min="8194" max="8194" width="1.42578125" style="388" customWidth="1"/>
    <col min="8195" max="8195" width="10.140625" style="388" bestFit="1" customWidth="1"/>
    <col min="8196" max="8196" width="12.7109375" style="388" customWidth="1"/>
    <col min="8197" max="8197" width="14.28515625" style="388" bestFit="1" customWidth="1"/>
    <col min="8198" max="8198" width="1.42578125" style="388" customWidth="1"/>
    <col min="8199" max="8199" width="10.140625" style="388" bestFit="1" customWidth="1"/>
    <col min="8200" max="8200" width="14.5703125" style="388" customWidth="1"/>
    <col min="8201" max="8201" width="13" style="388" customWidth="1"/>
    <col min="8202" max="8202" width="1.42578125" style="388" customWidth="1"/>
    <col min="8203" max="8203" width="19.85546875" style="388" customWidth="1"/>
    <col min="8204" max="8204" width="20.7109375" style="388" customWidth="1"/>
    <col min="8205" max="8205" width="19.85546875" style="388" customWidth="1"/>
    <col min="8206" max="8448" width="9.140625" style="388"/>
    <col min="8449" max="8449" width="41.7109375" style="388" customWidth="1"/>
    <col min="8450" max="8450" width="1.42578125" style="388" customWidth="1"/>
    <col min="8451" max="8451" width="10.140625" style="388" bestFit="1" customWidth="1"/>
    <col min="8452" max="8452" width="12.7109375" style="388" customWidth="1"/>
    <col min="8453" max="8453" width="14.28515625" style="388" bestFit="1" customWidth="1"/>
    <col min="8454" max="8454" width="1.42578125" style="388" customWidth="1"/>
    <col min="8455" max="8455" width="10.140625" style="388" bestFit="1" customWidth="1"/>
    <col min="8456" max="8456" width="14.5703125" style="388" customWidth="1"/>
    <col min="8457" max="8457" width="13" style="388" customWidth="1"/>
    <col min="8458" max="8458" width="1.42578125" style="388" customWidth="1"/>
    <col min="8459" max="8459" width="19.85546875" style="388" customWidth="1"/>
    <col min="8460" max="8460" width="20.7109375" style="388" customWidth="1"/>
    <col min="8461" max="8461" width="19.85546875" style="388" customWidth="1"/>
    <col min="8462" max="8704" width="9.140625" style="388"/>
    <col min="8705" max="8705" width="41.7109375" style="388" customWidth="1"/>
    <col min="8706" max="8706" width="1.42578125" style="388" customWidth="1"/>
    <col min="8707" max="8707" width="10.140625" style="388" bestFit="1" customWidth="1"/>
    <col min="8708" max="8708" width="12.7109375" style="388" customWidth="1"/>
    <col min="8709" max="8709" width="14.28515625" style="388" bestFit="1" customWidth="1"/>
    <col min="8710" max="8710" width="1.42578125" style="388" customWidth="1"/>
    <col min="8711" max="8711" width="10.140625" style="388" bestFit="1" customWidth="1"/>
    <col min="8712" max="8712" width="14.5703125" style="388" customWidth="1"/>
    <col min="8713" max="8713" width="13" style="388" customWidth="1"/>
    <col min="8714" max="8714" width="1.42578125" style="388" customWidth="1"/>
    <col min="8715" max="8715" width="19.85546875" style="388" customWidth="1"/>
    <col min="8716" max="8716" width="20.7109375" style="388" customWidth="1"/>
    <col min="8717" max="8717" width="19.85546875" style="388" customWidth="1"/>
    <col min="8718" max="8960" width="9.140625" style="388"/>
    <col min="8961" max="8961" width="41.7109375" style="388" customWidth="1"/>
    <col min="8962" max="8962" width="1.42578125" style="388" customWidth="1"/>
    <col min="8963" max="8963" width="10.140625" style="388" bestFit="1" customWidth="1"/>
    <col min="8964" max="8964" width="12.7109375" style="388" customWidth="1"/>
    <col min="8965" max="8965" width="14.28515625" style="388" bestFit="1" customWidth="1"/>
    <col min="8966" max="8966" width="1.42578125" style="388" customWidth="1"/>
    <col min="8967" max="8967" width="10.140625" style="388" bestFit="1" customWidth="1"/>
    <col min="8968" max="8968" width="14.5703125" style="388" customWidth="1"/>
    <col min="8969" max="8969" width="13" style="388" customWidth="1"/>
    <col min="8970" max="8970" width="1.42578125" style="388" customWidth="1"/>
    <col min="8971" max="8971" width="19.85546875" style="388" customWidth="1"/>
    <col min="8972" max="8972" width="20.7109375" style="388" customWidth="1"/>
    <col min="8973" max="8973" width="19.85546875" style="388" customWidth="1"/>
    <col min="8974" max="9216" width="9.140625" style="388"/>
    <col min="9217" max="9217" width="41.7109375" style="388" customWidth="1"/>
    <col min="9218" max="9218" width="1.42578125" style="388" customWidth="1"/>
    <col min="9219" max="9219" width="10.140625" style="388" bestFit="1" customWidth="1"/>
    <col min="9220" max="9220" width="12.7109375" style="388" customWidth="1"/>
    <col min="9221" max="9221" width="14.28515625" style="388" bestFit="1" customWidth="1"/>
    <col min="9222" max="9222" width="1.42578125" style="388" customWidth="1"/>
    <col min="9223" max="9223" width="10.140625" style="388" bestFit="1" customWidth="1"/>
    <col min="9224" max="9224" width="14.5703125" style="388" customWidth="1"/>
    <col min="9225" max="9225" width="13" style="388" customWidth="1"/>
    <col min="9226" max="9226" width="1.42578125" style="388" customWidth="1"/>
    <col min="9227" max="9227" width="19.85546875" style="388" customWidth="1"/>
    <col min="9228" max="9228" width="20.7109375" style="388" customWidth="1"/>
    <col min="9229" max="9229" width="19.85546875" style="388" customWidth="1"/>
    <col min="9230" max="9472" width="9.140625" style="388"/>
    <col min="9473" max="9473" width="41.7109375" style="388" customWidth="1"/>
    <col min="9474" max="9474" width="1.42578125" style="388" customWidth="1"/>
    <col min="9475" max="9475" width="10.140625" style="388" bestFit="1" customWidth="1"/>
    <col min="9476" max="9476" width="12.7109375" style="388" customWidth="1"/>
    <col min="9477" max="9477" width="14.28515625" style="388" bestFit="1" customWidth="1"/>
    <col min="9478" max="9478" width="1.42578125" style="388" customWidth="1"/>
    <col min="9479" max="9479" width="10.140625" style="388" bestFit="1" customWidth="1"/>
    <col min="9480" max="9480" width="14.5703125" style="388" customWidth="1"/>
    <col min="9481" max="9481" width="13" style="388" customWidth="1"/>
    <col min="9482" max="9482" width="1.42578125" style="388" customWidth="1"/>
    <col min="9483" max="9483" width="19.85546875" style="388" customWidth="1"/>
    <col min="9484" max="9484" width="20.7109375" style="388" customWidth="1"/>
    <col min="9485" max="9485" width="19.85546875" style="388" customWidth="1"/>
    <col min="9486" max="9728" width="9.140625" style="388"/>
    <col min="9729" max="9729" width="41.7109375" style="388" customWidth="1"/>
    <col min="9730" max="9730" width="1.42578125" style="388" customWidth="1"/>
    <col min="9731" max="9731" width="10.140625" style="388" bestFit="1" customWidth="1"/>
    <col min="9732" max="9732" width="12.7109375" style="388" customWidth="1"/>
    <col min="9733" max="9733" width="14.28515625" style="388" bestFit="1" customWidth="1"/>
    <col min="9734" max="9734" width="1.42578125" style="388" customWidth="1"/>
    <col min="9735" max="9735" width="10.140625" style="388" bestFit="1" customWidth="1"/>
    <col min="9736" max="9736" width="14.5703125" style="388" customWidth="1"/>
    <col min="9737" max="9737" width="13" style="388" customWidth="1"/>
    <col min="9738" max="9738" width="1.42578125" style="388" customWidth="1"/>
    <col min="9739" max="9739" width="19.85546875" style="388" customWidth="1"/>
    <col min="9740" max="9740" width="20.7109375" style="388" customWidth="1"/>
    <col min="9741" max="9741" width="19.85546875" style="388" customWidth="1"/>
    <col min="9742" max="9984" width="9.140625" style="388"/>
    <col min="9985" max="9985" width="41.7109375" style="388" customWidth="1"/>
    <col min="9986" max="9986" width="1.42578125" style="388" customWidth="1"/>
    <col min="9987" max="9987" width="10.140625" style="388" bestFit="1" customWidth="1"/>
    <col min="9988" max="9988" width="12.7109375" style="388" customWidth="1"/>
    <col min="9989" max="9989" width="14.28515625" style="388" bestFit="1" customWidth="1"/>
    <col min="9990" max="9990" width="1.42578125" style="388" customWidth="1"/>
    <col min="9991" max="9991" width="10.140625" style="388" bestFit="1" customWidth="1"/>
    <col min="9992" max="9992" width="14.5703125" style="388" customWidth="1"/>
    <col min="9993" max="9993" width="13" style="388" customWidth="1"/>
    <col min="9994" max="9994" width="1.42578125" style="388" customWidth="1"/>
    <col min="9995" max="9995" width="19.85546875" style="388" customWidth="1"/>
    <col min="9996" max="9996" width="20.7109375" style="388" customWidth="1"/>
    <col min="9997" max="9997" width="19.85546875" style="388" customWidth="1"/>
    <col min="9998" max="10240" width="9.140625" style="388"/>
    <col min="10241" max="10241" width="41.7109375" style="388" customWidth="1"/>
    <col min="10242" max="10242" width="1.42578125" style="388" customWidth="1"/>
    <col min="10243" max="10243" width="10.140625" style="388" bestFit="1" customWidth="1"/>
    <col min="10244" max="10244" width="12.7109375" style="388" customWidth="1"/>
    <col min="10245" max="10245" width="14.28515625" style="388" bestFit="1" customWidth="1"/>
    <col min="10246" max="10246" width="1.42578125" style="388" customWidth="1"/>
    <col min="10247" max="10247" width="10.140625" style="388" bestFit="1" customWidth="1"/>
    <col min="10248" max="10248" width="14.5703125" style="388" customWidth="1"/>
    <col min="10249" max="10249" width="13" style="388" customWidth="1"/>
    <col min="10250" max="10250" width="1.42578125" style="388" customWidth="1"/>
    <col min="10251" max="10251" width="19.85546875" style="388" customWidth="1"/>
    <col min="10252" max="10252" width="20.7109375" style="388" customWidth="1"/>
    <col min="10253" max="10253" width="19.85546875" style="388" customWidth="1"/>
    <col min="10254" max="10496" width="9.140625" style="388"/>
    <col min="10497" max="10497" width="41.7109375" style="388" customWidth="1"/>
    <col min="10498" max="10498" width="1.42578125" style="388" customWidth="1"/>
    <col min="10499" max="10499" width="10.140625" style="388" bestFit="1" customWidth="1"/>
    <col min="10500" max="10500" width="12.7109375" style="388" customWidth="1"/>
    <col min="10501" max="10501" width="14.28515625" style="388" bestFit="1" customWidth="1"/>
    <col min="10502" max="10502" width="1.42578125" style="388" customWidth="1"/>
    <col min="10503" max="10503" width="10.140625" style="388" bestFit="1" customWidth="1"/>
    <col min="10504" max="10504" width="14.5703125" style="388" customWidth="1"/>
    <col min="10505" max="10505" width="13" style="388" customWidth="1"/>
    <col min="10506" max="10506" width="1.42578125" style="388" customWidth="1"/>
    <col min="10507" max="10507" width="19.85546875" style="388" customWidth="1"/>
    <col min="10508" max="10508" width="20.7109375" style="388" customWidth="1"/>
    <col min="10509" max="10509" width="19.85546875" style="388" customWidth="1"/>
    <col min="10510" max="10752" width="9.140625" style="388"/>
    <col min="10753" max="10753" width="41.7109375" style="388" customWidth="1"/>
    <col min="10754" max="10754" width="1.42578125" style="388" customWidth="1"/>
    <col min="10755" max="10755" width="10.140625" style="388" bestFit="1" customWidth="1"/>
    <col min="10756" max="10756" width="12.7109375" style="388" customWidth="1"/>
    <col min="10757" max="10757" width="14.28515625" style="388" bestFit="1" customWidth="1"/>
    <col min="10758" max="10758" width="1.42578125" style="388" customWidth="1"/>
    <col min="10759" max="10759" width="10.140625" style="388" bestFit="1" customWidth="1"/>
    <col min="10760" max="10760" width="14.5703125" style="388" customWidth="1"/>
    <col min="10761" max="10761" width="13" style="388" customWidth="1"/>
    <col min="10762" max="10762" width="1.42578125" style="388" customWidth="1"/>
    <col min="10763" max="10763" width="19.85546875" style="388" customWidth="1"/>
    <col min="10764" max="10764" width="20.7109375" style="388" customWidth="1"/>
    <col min="10765" max="10765" width="19.85546875" style="388" customWidth="1"/>
    <col min="10766" max="11008" width="9.140625" style="388"/>
    <col min="11009" max="11009" width="41.7109375" style="388" customWidth="1"/>
    <col min="11010" max="11010" width="1.42578125" style="388" customWidth="1"/>
    <col min="11011" max="11011" width="10.140625" style="388" bestFit="1" customWidth="1"/>
    <col min="11012" max="11012" width="12.7109375" style="388" customWidth="1"/>
    <col min="11013" max="11013" width="14.28515625" style="388" bestFit="1" customWidth="1"/>
    <col min="11014" max="11014" width="1.42578125" style="388" customWidth="1"/>
    <col min="11015" max="11015" width="10.140625" style="388" bestFit="1" customWidth="1"/>
    <col min="11016" max="11016" width="14.5703125" style="388" customWidth="1"/>
    <col min="11017" max="11017" width="13" style="388" customWidth="1"/>
    <col min="11018" max="11018" width="1.42578125" style="388" customWidth="1"/>
    <col min="11019" max="11019" width="19.85546875" style="388" customWidth="1"/>
    <col min="11020" max="11020" width="20.7109375" style="388" customWidth="1"/>
    <col min="11021" max="11021" width="19.85546875" style="388" customWidth="1"/>
    <col min="11022" max="11264" width="9.140625" style="388"/>
    <col min="11265" max="11265" width="41.7109375" style="388" customWidth="1"/>
    <col min="11266" max="11266" width="1.42578125" style="388" customWidth="1"/>
    <col min="11267" max="11267" width="10.140625" style="388" bestFit="1" customWidth="1"/>
    <col min="11268" max="11268" width="12.7109375" style="388" customWidth="1"/>
    <col min="11269" max="11269" width="14.28515625" style="388" bestFit="1" customWidth="1"/>
    <col min="11270" max="11270" width="1.42578125" style="388" customWidth="1"/>
    <col min="11271" max="11271" width="10.140625" style="388" bestFit="1" customWidth="1"/>
    <col min="11272" max="11272" width="14.5703125" style="388" customWidth="1"/>
    <col min="11273" max="11273" width="13" style="388" customWidth="1"/>
    <col min="11274" max="11274" width="1.42578125" style="388" customWidth="1"/>
    <col min="11275" max="11275" width="19.85546875" style="388" customWidth="1"/>
    <col min="11276" max="11276" width="20.7109375" style="388" customWidth="1"/>
    <col min="11277" max="11277" width="19.85546875" style="388" customWidth="1"/>
    <col min="11278" max="11520" width="9.140625" style="388"/>
    <col min="11521" max="11521" width="41.7109375" style="388" customWidth="1"/>
    <col min="11522" max="11522" width="1.42578125" style="388" customWidth="1"/>
    <col min="11523" max="11523" width="10.140625" style="388" bestFit="1" customWidth="1"/>
    <col min="11524" max="11524" width="12.7109375" style="388" customWidth="1"/>
    <col min="11525" max="11525" width="14.28515625" style="388" bestFit="1" customWidth="1"/>
    <col min="11526" max="11526" width="1.42578125" style="388" customWidth="1"/>
    <col min="11527" max="11527" width="10.140625" style="388" bestFit="1" customWidth="1"/>
    <col min="11528" max="11528" width="14.5703125" style="388" customWidth="1"/>
    <col min="11529" max="11529" width="13" style="388" customWidth="1"/>
    <col min="11530" max="11530" width="1.42578125" style="388" customWidth="1"/>
    <col min="11531" max="11531" width="19.85546875" style="388" customWidth="1"/>
    <col min="11532" max="11532" width="20.7109375" style="388" customWidth="1"/>
    <col min="11533" max="11533" width="19.85546875" style="388" customWidth="1"/>
    <col min="11534" max="11776" width="9.140625" style="388"/>
    <col min="11777" max="11777" width="41.7109375" style="388" customWidth="1"/>
    <col min="11778" max="11778" width="1.42578125" style="388" customWidth="1"/>
    <col min="11779" max="11779" width="10.140625" style="388" bestFit="1" customWidth="1"/>
    <col min="11780" max="11780" width="12.7109375" style="388" customWidth="1"/>
    <col min="11781" max="11781" width="14.28515625" style="388" bestFit="1" customWidth="1"/>
    <col min="11782" max="11782" width="1.42578125" style="388" customWidth="1"/>
    <col min="11783" max="11783" width="10.140625" style="388" bestFit="1" customWidth="1"/>
    <col min="11784" max="11784" width="14.5703125" style="388" customWidth="1"/>
    <col min="11785" max="11785" width="13" style="388" customWidth="1"/>
    <col min="11786" max="11786" width="1.42578125" style="388" customWidth="1"/>
    <col min="11787" max="11787" width="19.85546875" style="388" customWidth="1"/>
    <col min="11788" max="11788" width="20.7109375" style="388" customWidth="1"/>
    <col min="11789" max="11789" width="19.85546875" style="388" customWidth="1"/>
    <col min="11790" max="12032" width="9.140625" style="388"/>
    <col min="12033" max="12033" width="41.7109375" style="388" customWidth="1"/>
    <col min="12034" max="12034" width="1.42578125" style="388" customWidth="1"/>
    <col min="12035" max="12035" width="10.140625" style="388" bestFit="1" customWidth="1"/>
    <col min="12036" max="12036" width="12.7109375" style="388" customWidth="1"/>
    <col min="12037" max="12037" width="14.28515625" style="388" bestFit="1" customWidth="1"/>
    <col min="12038" max="12038" width="1.42578125" style="388" customWidth="1"/>
    <col min="12039" max="12039" width="10.140625" style="388" bestFit="1" customWidth="1"/>
    <col min="12040" max="12040" width="14.5703125" style="388" customWidth="1"/>
    <col min="12041" max="12041" width="13" style="388" customWidth="1"/>
    <col min="12042" max="12042" width="1.42578125" style="388" customWidth="1"/>
    <col min="12043" max="12043" width="19.85546875" style="388" customWidth="1"/>
    <col min="12044" max="12044" width="20.7109375" style="388" customWidth="1"/>
    <col min="12045" max="12045" width="19.85546875" style="388" customWidth="1"/>
    <col min="12046" max="12288" width="9.140625" style="388"/>
    <col min="12289" max="12289" width="41.7109375" style="388" customWidth="1"/>
    <col min="12290" max="12290" width="1.42578125" style="388" customWidth="1"/>
    <col min="12291" max="12291" width="10.140625" style="388" bestFit="1" customWidth="1"/>
    <col min="12292" max="12292" width="12.7109375" style="388" customWidth="1"/>
    <col min="12293" max="12293" width="14.28515625" style="388" bestFit="1" customWidth="1"/>
    <col min="12294" max="12294" width="1.42578125" style="388" customWidth="1"/>
    <col min="12295" max="12295" width="10.140625" style="388" bestFit="1" customWidth="1"/>
    <col min="12296" max="12296" width="14.5703125" style="388" customWidth="1"/>
    <col min="12297" max="12297" width="13" style="388" customWidth="1"/>
    <col min="12298" max="12298" width="1.42578125" style="388" customWidth="1"/>
    <col min="12299" max="12299" width="19.85546875" style="388" customWidth="1"/>
    <col min="12300" max="12300" width="20.7109375" style="388" customWidth="1"/>
    <col min="12301" max="12301" width="19.85546875" style="388" customWidth="1"/>
    <col min="12302" max="12544" width="9.140625" style="388"/>
    <col min="12545" max="12545" width="41.7109375" style="388" customWidth="1"/>
    <col min="12546" max="12546" width="1.42578125" style="388" customWidth="1"/>
    <col min="12547" max="12547" width="10.140625" style="388" bestFit="1" customWidth="1"/>
    <col min="12548" max="12548" width="12.7109375" style="388" customWidth="1"/>
    <col min="12549" max="12549" width="14.28515625" style="388" bestFit="1" customWidth="1"/>
    <col min="12550" max="12550" width="1.42578125" style="388" customWidth="1"/>
    <col min="12551" max="12551" width="10.140625" style="388" bestFit="1" customWidth="1"/>
    <col min="12552" max="12552" width="14.5703125" style="388" customWidth="1"/>
    <col min="12553" max="12553" width="13" style="388" customWidth="1"/>
    <col min="12554" max="12554" width="1.42578125" style="388" customWidth="1"/>
    <col min="12555" max="12555" width="19.85546875" style="388" customWidth="1"/>
    <col min="12556" max="12556" width="20.7109375" style="388" customWidth="1"/>
    <col min="12557" max="12557" width="19.85546875" style="388" customWidth="1"/>
    <col min="12558" max="12800" width="9.140625" style="388"/>
    <col min="12801" max="12801" width="41.7109375" style="388" customWidth="1"/>
    <col min="12802" max="12802" width="1.42578125" style="388" customWidth="1"/>
    <col min="12803" max="12803" width="10.140625" style="388" bestFit="1" customWidth="1"/>
    <col min="12804" max="12804" width="12.7109375" style="388" customWidth="1"/>
    <col min="12805" max="12805" width="14.28515625" style="388" bestFit="1" customWidth="1"/>
    <col min="12806" max="12806" width="1.42578125" style="388" customWidth="1"/>
    <col min="12807" max="12807" width="10.140625" style="388" bestFit="1" customWidth="1"/>
    <col min="12808" max="12808" width="14.5703125" style="388" customWidth="1"/>
    <col min="12809" max="12809" width="13" style="388" customWidth="1"/>
    <col min="12810" max="12810" width="1.42578125" style="388" customWidth="1"/>
    <col min="12811" max="12811" width="19.85546875" style="388" customWidth="1"/>
    <col min="12812" max="12812" width="20.7109375" style="388" customWidth="1"/>
    <col min="12813" max="12813" width="19.85546875" style="388" customWidth="1"/>
    <col min="12814" max="13056" width="9.140625" style="388"/>
    <col min="13057" max="13057" width="41.7109375" style="388" customWidth="1"/>
    <col min="13058" max="13058" width="1.42578125" style="388" customWidth="1"/>
    <col min="13059" max="13059" width="10.140625" style="388" bestFit="1" customWidth="1"/>
    <col min="13060" max="13060" width="12.7109375" style="388" customWidth="1"/>
    <col min="13061" max="13061" width="14.28515625" style="388" bestFit="1" customWidth="1"/>
    <col min="13062" max="13062" width="1.42578125" style="388" customWidth="1"/>
    <col min="13063" max="13063" width="10.140625" style="388" bestFit="1" customWidth="1"/>
    <col min="13064" max="13064" width="14.5703125" style="388" customWidth="1"/>
    <col min="13065" max="13065" width="13" style="388" customWidth="1"/>
    <col min="13066" max="13066" width="1.42578125" style="388" customWidth="1"/>
    <col min="13067" max="13067" width="19.85546875" style="388" customWidth="1"/>
    <col min="13068" max="13068" width="20.7109375" style="388" customWidth="1"/>
    <col min="13069" max="13069" width="19.85546875" style="388" customWidth="1"/>
    <col min="13070" max="13312" width="9.140625" style="388"/>
    <col min="13313" max="13313" width="41.7109375" style="388" customWidth="1"/>
    <col min="13314" max="13314" width="1.42578125" style="388" customWidth="1"/>
    <col min="13315" max="13315" width="10.140625" style="388" bestFit="1" customWidth="1"/>
    <col min="13316" max="13316" width="12.7109375" style="388" customWidth="1"/>
    <col min="13317" max="13317" width="14.28515625" style="388" bestFit="1" customWidth="1"/>
    <col min="13318" max="13318" width="1.42578125" style="388" customWidth="1"/>
    <col min="13319" max="13319" width="10.140625" style="388" bestFit="1" customWidth="1"/>
    <col min="13320" max="13320" width="14.5703125" style="388" customWidth="1"/>
    <col min="13321" max="13321" width="13" style="388" customWidth="1"/>
    <col min="13322" max="13322" width="1.42578125" style="388" customWidth="1"/>
    <col min="13323" max="13323" width="19.85546875" style="388" customWidth="1"/>
    <col min="13324" max="13324" width="20.7109375" style="388" customWidth="1"/>
    <col min="13325" max="13325" width="19.85546875" style="388" customWidth="1"/>
    <col min="13326" max="13568" width="9.140625" style="388"/>
    <col min="13569" max="13569" width="41.7109375" style="388" customWidth="1"/>
    <col min="13570" max="13570" width="1.42578125" style="388" customWidth="1"/>
    <col min="13571" max="13571" width="10.140625" style="388" bestFit="1" customWidth="1"/>
    <col min="13572" max="13572" width="12.7109375" style="388" customWidth="1"/>
    <col min="13573" max="13573" width="14.28515625" style="388" bestFit="1" customWidth="1"/>
    <col min="13574" max="13574" width="1.42578125" style="388" customWidth="1"/>
    <col min="13575" max="13575" width="10.140625" style="388" bestFit="1" customWidth="1"/>
    <col min="13576" max="13576" width="14.5703125" style="388" customWidth="1"/>
    <col min="13577" max="13577" width="13" style="388" customWidth="1"/>
    <col min="13578" max="13578" width="1.42578125" style="388" customWidth="1"/>
    <col min="13579" max="13579" width="19.85546875" style="388" customWidth="1"/>
    <col min="13580" max="13580" width="20.7109375" style="388" customWidth="1"/>
    <col min="13581" max="13581" width="19.85546875" style="388" customWidth="1"/>
    <col min="13582" max="13824" width="9.140625" style="388"/>
    <col min="13825" max="13825" width="41.7109375" style="388" customWidth="1"/>
    <col min="13826" max="13826" width="1.42578125" style="388" customWidth="1"/>
    <col min="13827" max="13827" width="10.140625" style="388" bestFit="1" customWidth="1"/>
    <col min="13828" max="13828" width="12.7109375" style="388" customWidth="1"/>
    <col min="13829" max="13829" width="14.28515625" style="388" bestFit="1" customWidth="1"/>
    <col min="13830" max="13830" width="1.42578125" style="388" customWidth="1"/>
    <col min="13831" max="13831" width="10.140625" style="388" bestFit="1" customWidth="1"/>
    <col min="13832" max="13832" width="14.5703125" style="388" customWidth="1"/>
    <col min="13833" max="13833" width="13" style="388" customWidth="1"/>
    <col min="13834" max="13834" width="1.42578125" style="388" customWidth="1"/>
    <col min="13835" max="13835" width="19.85546875" style="388" customWidth="1"/>
    <col min="13836" max="13836" width="20.7109375" style="388" customWidth="1"/>
    <col min="13837" max="13837" width="19.85546875" style="388" customWidth="1"/>
    <col min="13838" max="14080" width="9.140625" style="388"/>
    <col min="14081" max="14081" width="41.7109375" style="388" customWidth="1"/>
    <col min="14082" max="14082" width="1.42578125" style="388" customWidth="1"/>
    <col min="14083" max="14083" width="10.140625" style="388" bestFit="1" customWidth="1"/>
    <col min="14084" max="14084" width="12.7109375" style="388" customWidth="1"/>
    <col min="14085" max="14085" width="14.28515625" style="388" bestFit="1" customWidth="1"/>
    <col min="14086" max="14086" width="1.42578125" style="388" customWidth="1"/>
    <col min="14087" max="14087" width="10.140625" style="388" bestFit="1" customWidth="1"/>
    <col min="14088" max="14088" width="14.5703125" style="388" customWidth="1"/>
    <col min="14089" max="14089" width="13" style="388" customWidth="1"/>
    <col min="14090" max="14090" width="1.42578125" style="388" customWidth="1"/>
    <col min="14091" max="14091" width="19.85546875" style="388" customWidth="1"/>
    <col min="14092" max="14092" width="20.7109375" style="388" customWidth="1"/>
    <col min="14093" max="14093" width="19.85546875" style="388" customWidth="1"/>
    <col min="14094" max="14336" width="9.140625" style="388"/>
    <col min="14337" max="14337" width="41.7109375" style="388" customWidth="1"/>
    <col min="14338" max="14338" width="1.42578125" style="388" customWidth="1"/>
    <col min="14339" max="14339" width="10.140625" style="388" bestFit="1" customWidth="1"/>
    <col min="14340" max="14340" width="12.7109375" style="388" customWidth="1"/>
    <col min="14341" max="14341" width="14.28515625" style="388" bestFit="1" customWidth="1"/>
    <col min="14342" max="14342" width="1.42578125" style="388" customWidth="1"/>
    <col min="14343" max="14343" width="10.140625" style="388" bestFit="1" customWidth="1"/>
    <col min="14344" max="14344" width="14.5703125" style="388" customWidth="1"/>
    <col min="14345" max="14345" width="13" style="388" customWidth="1"/>
    <col min="14346" max="14346" width="1.42578125" style="388" customWidth="1"/>
    <col min="14347" max="14347" width="19.85546875" style="388" customWidth="1"/>
    <col min="14348" max="14348" width="20.7109375" style="388" customWidth="1"/>
    <col min="14349" max="14349" width="19.85546875" style="388" customWidth="1"/>
    <col min="14350" max="14592" width="9.140625" style="388"/>
    <col min="14593" max="14593" width="41.7109375" style="388" customWidth="1"/>
    <col min="14594" max="14594" width="1.42578125" style="388" customWidth="1"/>
    <col min="14595" max="14595" width="10.140625" style="388" bestFit="1" customWidth="1"/>
    <col min="14596" max="14596" width="12.7109375" style="388" customWidth="1"/>
    <col min="14597" max="14597" width="14.28515625" style="388" bestFit="1" customWidth="1"/>
    <col min="14598" max="14598" width="1.42578125" style="388" customWidth="1"/>
    <col min="14599" max="14599" width="10.140625" style="388" bestFit="1" customWidth="1"/>
    <col min="14600" max="14600" width="14.5703125" style="388" customWidth="1"/>
    <col min="14601" max="14601" width="13" style="388" customWidth="1"/>
    <col min="14602" max="14602" width="1.42578125" style="388" customWidth="1"/>
    <col min="14603" max="14603" width="19.85546875" style="388" customWidth="1"/>
    <col min="14604" max="14604" width="20.7109375" style="388" customWidth="1"/>
    <col min="14605" max="14605" width="19.85546875" style="388" customWidth="1"/>
    <col min="14606" max="14848" width="9.140625" style="388"/>
    <col min="14849" max="14849" width="41.7109375" style="388" customWidth="1"/>
    <col min="14850" max="14850" width="1.42578125" style="388" customWidth="1"/>
    <col min="14851" max="14851" width="10.140625" style="388" bestFit="1" customWidth="1"/>
    <col min="14852" max="14852" width="12.7109375" style="388" customWidth="1"/>
    <col min="14853" max="14853" width="14.28515625" style="388" bestFit="1" customWidth="1"/>
    <col min="14854" max="14854" width="1.42578125" style="388" customWidth="1"/>
    <col min="14855" max="14855" width="10.140625" style="388" bestFit="1" customWidth="1"/>
    <col min="14856" max="14856" width="14.5703125" style="388" customWidth="1"/>
    <col min="14857" max="14857" width="13" style="388" customWidth="1"/>
    <col min="14858" max="14858" width="1.42578125" style="388" customWidth="1"/>
    <col min="14859" max="14859" width="19.85546875" style="388" customWidth="1"/>
    <col min="14860" max="14860" width="20.7109375" style="388" customWidth="1"/>
    <col min="14861" max="14861" width="19.85546875" style="388" customWidth="1"/>
    <col min="14862" max="15104" width="9.140625" style="388"/>
    <col min="15105" max="15105" width="41.7109375" style="388" customWidth="1"/>
    <col min="15106" max="15106" width="1.42578125" style="388" customWidth="1"/>
    <col min="15107" max="15107" width="10.140625" style="388" bestFit="1" customWidth="1"/>
    <col min="15108" max="15108" width="12.7109375" style="388" customWidth="1"/>
    <col min="15109" max="15109" width="14.28515625" style="388" bestFit="1" customWidth="1"/>
    <col min="15110" max="15110" width="1.42578125" style="388" customWidth="1"/>
    <col min="15111" max="15111" width="10.140625" style="388" bestFit="1" customWidth="1"/>
    <col min="15112" max="15112" width="14.5703125" style="388" customWidth="1"/>
    <col min="15113" max="15113" width="13" style="388" customWidth="1"/>
    <col min="15114" max="15114" width="1.42578125" style="388" customWidth="1"/>
    <col min="15115" max="15115" width="19.85546875" style="388" customWidth="1"/>
    <col min="15116" max="15116" width="20.7109375" style="388" customWidth="1"/>
    <col min="15117" max="15117" width="19.85546875" style="388" customWidth="1"/>
    <col min="15118" max="15360" width="9.140625" style="388"/>
    <col min="15361" max="15361" width="41.7109375" style="388" customWidth="1"/>
    <col min="15362" max="15362" width="1.42578125" style="388" customWidth="1"/>
    <col min="15363" max="15363" width="10.140625" style="388" bestFit="1" customWidth="1"/>
    <col min="15364" max="15364" width="12.7109375" style="388" customWidth="1"/>
    <col min="15365" max="15365" width="14.28515625" style="388" bestFit="1" customWidth="1"/>
    <col min="15366" max="15366" width="1.42578125" style="388" customWidth="1"/>
    <col min="15367" max="15367" width="10.140625" style="388" bestFit="1" customWidth="1"/>
    <col min="15368" max="15368" width="14.5703125" style="388" customWidth="1"/>
    <col min="15369" max="15369" width="13" style="388" customWidth="1"/>
    <col min="15370" max="15370" width="1.42578125" style="388" customWidth="1"/>
    <col min="15371" max="15371" width="19.85546875" style="388" customWidth="1"/>
    <col min="15372" max="15372" width="20.7109375" style="388" customWidth="1"/>
    <col min="15373" max="15373" width="19.85546875" style="388" customWidth="1"/>
    <col min="15374" max="15616" width="9.140625" style="388"/>
    <col min="15617" max="15617" width="41.7109375" style="388" customWidth="1"/>
    <col min="15618" max="15618" width="1.42578125" style="388" customWidth="1"/>
    <col min="15619" max="15619" width="10.140625" style="388" bestFit="1" customWidth="1"/>
    <col min="15620" max="15620" width="12.7109375" style="388" customWidth="1"/>
    <col min="15621" max="15621" width="14.28515625" style="388" bestFit="1" customWidth="1"/>
    <col min="15622" max="15622" width="1.42578125" style="388" customWidth="1"/>
    <col min="15623" max="15623" width="10.140625" style="388" bestFit="1" customWidth="1"/>
    <col min="15624" max="15624" width="14.5703125" style="388" customWidth="1"/>
    <col min="15625" max="15625" width="13" style="388" customWidth="1"/>
    <col min="15626" max="15626" width="1.42578125" style="388" customWidth="1"/>
    <col min="15627" max="15627" width="19.85546875" style="388" customWidth="1"/>
    <col min="15628" max="15628" width="20.7109375" style="388" customWidth="1"/>
    <col min="15629" max="15629" width="19.85546875" style="388" customWidth="1"/>
    <col min="15630" max="15872" width="9.140625" style="388"/>
    <col min="15873" max="15873" width="41.7109375" style="388" customWidth="1"/>
    <col min="15874" max="15874" width="1.42578125" style="388" customWidth="1"/>
    <col min="15875" max="15875" width="10.140625" style="388" bestFit="1" customWidth="1"/>
    <col min="15876" max="15876" width="12.7109375" style="388" customWidth="1"/>
    <col min="15877" max="15877" width="14.28515625" style="388" bestFit="1" customWidth="1"/>
    <col min="15878" max="15878" width="1.42578125" style="388" customWidth="1"/>
    <col min="15879" max="15879" width="10.140625" style="388" bestFit="1" customWidth="1"/>
    <col min="15880" max="15880" width="14.5703125" style="388" customWidth="1"/>
    <col min="15881" max="15881" width="13" style="388" customWidth="1"/>
    <col min="15882" max="15882" width="1.42578125" style="388" customWidth="1"/>
    <col min="15883" max="15883" width="19.85546875" style="388" customWidth="1"/>
    <col min="15884" max="15884" width="20.7109375" style="388" customWidth="1"/>
    <col min="15885" max="15885" width="19.85546875" style="388" customWidth="1"/>
    <col min="15886" max="16128" width="9.140625" style="388"/>
    <col min="16129" max="16129" width="41.7109375" style="388" customWidth="1"/>
    <col min="16130" max="16130" width="1.42578125" style="388" customWidth="1"/>
    <col min="16131" max="16131" width="10.140625" style="388" bestFit="1" customWidth="1"/>
    <col min="16132" max="16132" width="12.7109375" style="388" customWidth="1"/>
    <col min="16133" max="16133" width="14.28515625" style="388" bestFit="1" customWidth="1"/>
    <col min="16134" max="16134" width="1.42578125" style="388" customWidth="1"/>
    <col min="16135" max="16135" width="10.140625" style="388" bestFit="1" customWidth="1"/>
    <col min="16136" max="16136" width="14.5703125" style="388" customWidth="1"/>
    <col min="16137" max="16137" width="13" style="388" customWidth="1"/>
    <col min="16138" max="16138" width="1.42578125" style="388" customWidth="1"/>
    <col min="16139" max="16139" width="19.85546875" style="388" customWidth="1"/>
    <col min="16140" max="16140" width="20.7109375" style="388" customWidth="1"/>
    <col min="16141" max="16141" width="19.85546875" style="388" customWidth="1"/>
    <col min="16142" max="16384" width="9.140625" style="388"/>
  </cols>
  <sheetData>
    <row r="1" spans="1:31" ht="18" x14ac:dyDescent="0.35">
      <c r="A1" s="27" t="s">
        <v>207</v>
      </c>
      <c r="B1" s="117"/>
      <c r="C1" s="118"/>
      <c r="D1" s="119"/>
      <c r="E1" s="118"/>
      <c r="F1" s="118"/>
      <c r="G1" s="118"/>
      <c r="H1" s="119"/>
      <c r="I1" s="118"/>
      <c r="J1" s="387"/>
      <c r="K1" s="119"/>
      <c r="L1" s="119"/>
    </row>
    <row r="2" spans="1:31" s="32" customFormat="1" ht="18" x14ac:dyDescent="0.3">
      <c r="A2" s="5" t="s">
        <v>261</v>
      </c>
      <c r="B2" s="5"/>
      <c r="C2" s="5"/>
      <c r="D2" s="28"/>
      <c r="E2" s="28"/>
      <c r="F2" s="27"/>
      <c r="G2" s="28"/>
      <c r="H2" s="28"/>
      <c r="I2" s="28"/>
      <c r="J2" s="29"/>
      <c r="K2" s="29"/>
      <c r="L2" s="30"/>
      <c r="M2" s="31"/>
      <c r="N2" s="31"/>
      <c r="O2" s="31"/>
      <c r="P2" s="31"/>
      <c r="Q2" s="31"/>
      <c r="R2" s="31"/>
      <c r="S2" s="31"/>
    </row>
    <row r="3" spans="1:31" ht="18" x14ac:dyDescent="0.35">
      <c r="A3" s="393" t="s">
        <v>18</v>
      </c>
      <c r="B3" s="389"/>
      <c r="C3" s="390"/>
      <c r="D3" s="391"/>
      <c r="E3" s="390"/>
      <c r="F3" s="390"/>
      <c r="G3" s="390"/>
      <c r="H3" s="391"/>
      <c r="I3" s="390"/>
      <c r="J3" s="392"/>
      <c r="K3" s="391"/>
      <c r="L3" s="391"/>
    </row>
    <row r="5" spans="1:31" s="407" customFormat="1" ht="18" x14ac:dyDescent="0.35">
      <c r="A5" s="398"/>
      <c r="B5" s="399"/>
      <c r="C5" s="400" t="s">
        <v>196</v>
      </c>
      <c r="D5" s="401"/>
      <c r="E5" s="402"/>
      <c r="F5" s="403"/>
      <c r="G5" s="400" t="s">
        <v>208</v>
      </c>
      <c r="H5" s="401"/>
      <c r="I5" s="402"/>
      <c r="J5" s="399"/>
      <c r="K5" s="404"/>
      <c r="L5" s="405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</row>
    <row r="6" spans="1:31" s="407" customFormat="1" ht="30" x14ac:dyDescent="0.3">
      <c r="A6" s="820" t="s">
        <v>209</v>
      </c>
      <c r="B6" s="399"/>
      <c r="C6" s="41" t="s">
        <v>25</v>
      </c>
      <c r="D6" s="408" t="s">
        <v>25</v>
      </c>
      <c r="E6" s="409" t="s">
        <v>27</v>
      </c>
      <c r="F6" s="410"/>
      <c r="G6" s="41" t="s">
        <v>25</v>
      </c>
      <c r="H6" s="408" t="s">
        <v>25</v>
      </c>
      <c r="I6" s="409" t="s">
        <v>27</v>
      </c>
      <c r="J6" s="411"/>
      <c r="K6" s="412" t="s">
        <v>28</v>
      </c>
      <c r="L6" s="413" t="s">
        <v>29</v>
      </c>
      <c r="M6" s="406"/>
      <c r="N6" s="406"/>
      <c r="O6" s="406"/>
      <c r="P6" s="406"/>
      <c r="Q6" s="406"/>
      <c r="R6" s="406"/>
      <c r="S6" s="406"/>
      <c r="T6" s="406"/>
      <c r="U6" s="406"/>
      <c r="V6" s="406"/>
      <c r="W6" s="406"/>
      <c r="X6" s="406"/>
      <c r="Y6" s="406"/>
      <c r="Z6" s="406"/>
      <c r="AA6" s="406"/>
      <c r="AB6" s="406"/>
      <c r="AC6" s="406"/>
      <c r="AD6" s="406"/>
      <c r="AE6" s="406"/>
    </row>
    <row r="7" spans="1:31" s="407" customFormat="1" x14ac:dyDescent="0.3">
      <c r="A7" s="821"/>
      <c r="B7" s="399"/>
      <c r="C7" s="414" t="s">
        <v>30</v>
      </c>
      <c r="D7" s="415" t="s">
        <v>203</v>
      </c>
      <c r="E7" s="416" t="s">
        <v>204</v>
      </c>
      <c r="F7" s="410"/>
      <c r="G7" s="414" t="s">
        <v>30</v>
      </c>
      <c r="H7" s="415" t="s">
        <v>203</v>
      </c>
      <c r="I7" s="416" t="s">
        <v>204</v>
      </c>
      <c r="J7" s="417"/>
      <c r="K7" s="418" t="s">
        <v>32</v>
      </c>
      <c r="L7" s="419" t="s">
        <v>32</v>
      </c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406"/>
      <c r="AB7" s="406"/>
      <c r="AC7" s="406"/>
      <c r="AD7" s="406"/>
      <c r="AE7" s="406"/>
    </row>
    <row r="8" spans="1:31" s="15" customFormat="1" ht="36.75" customHeight="1" x14ac:dyDescent="0.3">
      <c r="A8" s="443">
        <v>1</v>
      </c>
      <c r="B8" s="443"/>
      <c r="C8" s="444">
        <v>566</v>
      </c>
      <c r="D8" s="445">
        <f t="shared" ref="D8:D14" si="0">C8/$C$16*100</f>
        <v>55.058365758754867</v>
      </c>
      <c r="E8" s="444">
        <v>29696737</v>
      </c>
      <c r="F8" s="444"/>
      <c r="G8" s="444">
        <v>151</v>
      </c>
      <c r="H8" s="445">
        <f t="shared" ref="H8:H14" si="1">G8/$G$16*100</f>
        <v>49.346405228758172</v>
      </c>
      <c r="I8" s="444">
        <v>8257549</v>
      </c>
      <c r="J8" s="446"/>
      <c r="K8" s="445">
        <f t="shared" ref="K8:K13" si="2">G8/C8*100</f>
        <v>26.67844522968198</v>
      </c>
      <c r="L8" s="445">
        <f t="shared" ref="L8:L13" si="3">I8/E8*100</f>
        <v>27.806250228770924</v>
      </c>
    </row>
    <row r="9" spans="1:31" s="15" customFormat="1" ht="36.75" customHeight="1" x14ac:dyDescent="0.3">
      <c r="A9" s="443">
        <v>2</v>
      </c>
      <c r="B9" s="443"/>
      <c r="C9" s="444">
        <v>235</v>
      </c>
      <c r="D9" s="445">
        <f t="shared" si="0"/>
        <v>22.859922178988327</v>
      </c>
      <c r="E9" s="444">
        <v>14605229</v>
      </c>
      <c r="F9" s="444"/>
      <c r="G9" s="444">
        <v>73</v>
      </c>
      <c r="H9" s="445">
        <f t="shared" si="1"/>
        <v>23.856209150326798</v>
      </c>
      <c r="I9" s="444">
        <v>4674328</v>
      </c>
      <c r="J9" s="446"/>
      <c r="K9" s="445">
        <f t="shared" si="2"/>
        <v>31.063829787234042</v>
      </c>
      <c r="L9" s="445">
        <f t="shared" si="3"/>
        <v>32.00448277805161</v>
      </c>
    </row>
    <row r="10" spans="1:31" s="15" customFormat="1" ht="36.75" customHeight="1" x14ac:dyDescent="0.3">
      <c r="A10" s="443">
        <v>3</v>
      </c>
      <c r="B10" s="443"/>
      <c r="C10" s="444">
        <v>106</v>
      </c>
      <c r="D10" s="445">
        <f t="shared" si="0"/>
        <v>10.311284046692606</v>
      </c>
      <c r="E10" s="444">
        <v>6832775</v>
      </c>
      <c r="F10" s="444"/>
      <c r="G10" s="444">
        <v>42</v>
      </c>
      <c r="H10" s="445">
        <f t="shared" si="1"/>
        <v>13.725490196078432</v>
      </c>
      <c r="I10" s="444">
        <v>2660225</v>
      </c>
      <c r="J10" s="446"/>
      <c r="K10" s="445">
        <f t="shared" si="2"/>
        <v>39.622641509433961</v>
      </c>
      <c r="L10" s="445">
        <f t="shared" si="3"/>
        <v>38.93330308695954</v>
      </c>
    </row>
    <row r="11" spans="1:31" s="15" customFormat="1" ht="36.75" customHeight="1" x14ac:dyDescent="0.3">
      <c r="A11" s="443">
        <v>4</v>
      </c>
      <c r="B11" s="443"/>
      <c r="C11" s="444">
        <v>66</v>
      </c>
      <c r="D11" s="445">
        <f t="shared" si="0"/>
        <v>6.4202334630350189</v>
      </c>
      <c r="E11" s="444">
        <v>4544405</v>
      </c>
      <c r="F11" s="444"/>
      <c r="G11" s="444">
        <v>21</v>
      </c>
      <c r="H11" s="445">
        <f t="shared" si="1"/>
        <v>6.8627450980392162</v>
      </c>
      <c r="I11" s="444">
        <v>1475863</v>
      </c>
      <c r="J11" s="446"/>
      <c r="K11" s="445">
        <f t="shared" si="2"/>
        <v>31.818181818181817</v>
      </c>
      <c r="L11" s="445">
        <f t="shared" si="3"/>
        <v>32.476484820345021</v>
      </c>
    </row>
    <row r="12" spans="1:31" s="15" customFormat="1" ht="36.75" customHeight="1" x14ac:dyDescent="0.3">
      <c r="A12" s="447" t="s">
        <v>210</v>
      </c>
      <c r="B12" s="443"/>
      <c r="C12" s="444">
        <v>52</v>
      </c>
      <c r="D12" s="445">
        <f t="shared" si="0"/>
        <v>5.0583657587548636</v>
      </c>
      <c r="E12" s="444">
        <v>3628615</v>
      </c>
      <c r="F12" s="444"/>
      <c r="G12" s="444">
        <v>18</v>
      </c>
      <c r="H12" s="445">
        <f t="shared" si="1"/>
        <v>5.8823529411764701</v>
      </c>
      <c r="I12" s="444">
        <v>1205445</v>
      </c>
      <c r="J12" s="446"/>
      <c r="K12" s="445">
        <f t="shared" si="2"/>
        <v>34.615384615384613</v>
      </c>
      <c r="L12" s="445">
        <f t="shared" si="3"/>
        <v>33.22052628895598</v>
      </c>
    </row>
    <row r="13" spans="1:31" s="15" customFormat="1" ht="36.75" customHeight="1" x14ac:dyDescent="0.3">
      <c r="A13" s="443" t="s">
        <v>211</v>
      </c>
      <c r="B13" s="443"/>
      <c r="C13" s="444">
        <v>3</v>
      </c>
      <c r="D13" s="445">
        <f t="shared" si="0"/>
        <v>0.29182879377431908</v>
      </c>
      <c r="E13" s="444">
        <v>199882</v>
      </c>
      <c r="F13" s="444"/>
      <c r="G13" s="444">
        <v>1</v>
      </c>
      <c r="H13" s="445">
        <f t="shared" si="1"/>
        <v>0.32679738562091504</v>
      </c>
      <c r="I13" s="444">
        <v>64198</v>
      </c>
      <c r="J13" s="446"/>
      <c r="K13" s="445">
        <f t="shared" si="2"/>
        <v>33.333333333333329</v>
      </c>
      <c r="L13" s="445">
        <f t="shared" si="3"/>
        <v>32.117949590258256</v>
      </c>
    </row>
    <row r="14" spans="1:31" s="15" customFormat="1" ht="36.75" customHeight="1" x14ac:dyDescent="0.3">
      <c r="A14" s="443" t="s">
        <v>212</v>
      </c>
      <c r="B14" s="443"/>
      <c r="C14" s="444">
        <v>0</v>
      </c>
      <c r="D14" s="445">
        <f t="shared" si="0"/>
        <v>0</v>
      </c>
      <c r="E14" s="444"/>
      <c r="F14" s="444"/>
      <c r="G14" s="444">
        <v>0</v>
      </c>
      <c r="H14" s="445">
        <f t="shared" si="1"/>
        <v>0</v>
      </c>
      <c r="I14" s="444">
        <v>0</v>
      </c>
      <c r="J14" s="446"/>
      <c r="K14" s="445">
        <v>0</v>
      </c>
      <c r="L14" s="445">
        <v>0</v>
      </c>
    </row>
    <row r="15" spans="1:31" s="406" customFormat="1" x14ac:dyDescent="0.3">
      <c r="A15" s="421"/>
      <c r="B15" s="422"/>
      <c r="C15" s="423"/>
      <c r="D15" s="424"/>
      <c r="E15" s="425"/>
      <c r="F15" s="426"/>
      <c r="G15" s="423"/>
      <c r="H15" s="424"/>
      <c r="I15" s="425"/>
      <c r="J15" s="427"/>
      <c r="K15" s="428"/>
      <c r="L15" s="429"/>
    </row>
    <row r="16" spans="1:31" s="406" customFormat="1" x14ac:dyDescent="0.3">
      <c r="A16" s="430" t="s">
        <v>108</v>
      </c>
      <c r="B16" s="422"/>
      <c r="C16" s="431">
        <f>SUM(C8:C14)</f>
        <v>1028</v>
      </c>
      <c r="D16" s="432">
        <f>C16/$C$16*100</f>
        <v>100</v>
      </c>
      <c r="E16" s="409">
        <f>SUM(E8:E14)</f>
        <v>59507643</v>
      </c>
      <c r="F16" s="403"/>
      <c r="G16" s="431">
        <f>SUM(G8:G14)</f>
        <v>306</v>
      </c>
      <c r="H16" s="432">
        <f>G16/$G$16*100</f>
        <v>100</v>
      </c>
      <c r="I16" s="409">
        <f>SUM(I8:I14)</f>
        <v>18337608</v>
      </c>
      <c r="J16" s="433"/>
      <c r="K16" s="434">
        <f>G16/C16*100</f>
        <v>29.766536964980546</v>
      </c>
      <c r="L16" s="435">
        <f>I16/E16*100</f>
        <v>30.815550869658875</v>
      </c>
    </row>
    <row r="17" spans="1:31" s="406" customFormat="1" x14ac:dyDescent="0.3">
      <c r="A17" s="436"/>
      <c r="B17" s="422"/>
      <c r="C17" s="437"/>
      <c r="D17" s="438"/>
      <c r="E17" s="439"/>
      <c r="F17" s="426"/>
      <c r="G17" s="437"/>
      <c r="H17" s="438"/>
      <c r="I17" s="439"/>
      <c r="J17" s="427"/>
      <c r="K17" s="440"/>
      <c r="L17" s="441"/>
    </row>
    <row r="18" spans="1:31" s="406" customFormat="1" x14ac:dyDescent="0.3">
      <c r="A18" s="422"/>
      <c r="B18" s="422"/>
      <c r="C18" s="426"/>
      <c r="D18" s="442"/>
      <c r="E18" s="426"/>
      <c r="F18" s="426"/>
      <c r="G18" s="426"/>
      <c r="H18" s="442"/>
      <c r="I18" s="426"/>
      <c r="J18" s="427"/>
      <c r="K18" s="442"/>
      <c r="L18" s="442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420"/>
      <c r="Y18" s="420"/>
      <c r="Z18" s="420"/>
      <c r="AA18" s="420"/>
      <c r="AB18" s="420"/>
      <c r="AC18" s="420"/>
      <c r="AD18" s="420"/>
      <c r="AE18" s="420"/>
    </row>
    <row r="19" spans="1:31" s="32" customFormat="1" x14ac:dyDescent="0.3">
      <c r="A19" s="100" t="s">
        <v>109</v>
      </c>
      <c r="C19" s="68"/>
      <c r="D19" s="68"/>
      <c r="E19" s="69"/>
      <c r="F19" s="70"/>
      <c r="G19" s="68"/>
      <c r="H19" s="68"/>
      <c r="I19" s="69"/>
      <c r="J19" s="71"/>
      <c r="K19" s="72"/>
      <c r="L19" s="64"/>
      <c r="O19" s="31"/>
      <c r="P19" s="31"/>
      <c r="Q19" s="31"/>
      <c r="R19" s="31"/>
      <c r="S19" s="31"/>
      <c r="T19" s="31"/>
      <c r="U19" s="31"/>
    </row>
    <row r="20" spans="1:31" s="105" customFormat="1" x14ac:dyDescent="0.3">
      <c r="A20" s="100" t="s">
        <v>110</v>
      </c>
      <c r="B20" s="101"/>
      <c r="C20" s="102"/>
      <c r="D20" s="102"/>
      <c r="E20" s="102"/>
      <c r="F20" s="103"/>
      <c r="G20" s="102"/>
      <c r="H20" s="102"/>
      <c r="I20" s="102"/>
      <c r="J20" s="104"/>
      <c r="K20" s="104"/>
      <c r="L20" s="104"/>
      <c r="M20" s="32"/>
      <c r="N20" s="32"/>
      <c r="O20" s="31"/>
      <c r="P20" s="31"/>
      <c r="Q20" s="31"/>
      <c r="R20" s="31"/>
      <c r="S20" s="31"/>
      <c r="T20" s="31"/>
      <c r="U20" s="31"/>
      <c r="V20" s="32"/>
    </row>
    <row r="21" spans="1:31" s="32" customFormat="1" x14ac:dyDescent="0.3">
      <c r="A21" s="23" t="s">
        <v>280</v>
      </c>
      <c r="B21" s="24"/>
      <c r="C21" s="68"/>
      <c r="D21" s="68"/>
      <c r="E21" s="69"/>
      <c r="F21" s="70"/>
      <c r="G21" s="68"/>
      <c r="H21" s="68"/>
      <c r="I21" s="69"/>
      <c r="J21" s="71"/>
      <c r="K21" s="72"/>
      <c r="L21" s="64"/>
      <c r="M21" s="73"/>
      <c r="N21" s="73"/>
      <c r="O21" s="74"/>
      <c r="P21" s="74"/>
      <c r="Q21" s="74"/>
      <c r="R21" s="74"/>
      <c r="S21" s="74"/>
      <c r="T21" s="74"/>
      <c r="U21" s="74"/>
    </row>
  </sheetData>
  <mergeCells count="1">
    <mergeCell ref="A6:A7"/>
  </mergeCells>
  <printOptions horizontalCentered="1"/>
  <pageMargins left="0" right="0" top="0.39370078740157483" bottom="0.39370078740157483" header="0" footer="0"/>
  <pageSetup scale="85"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S20"/>
  <sheetViews>
    <sheetView workbookViewId="0">
      <selection activeCell="G12" sqref="G12"/>
    </sheetView>
  </sheetViews>
  <sheetFormatPr defaultRowHeight="15" x14ac:dyDescent="0.3"/>
  <cols>
    <col min="1" max="1" width="51.28515625" style="381" customWidth="1"/>
    <col min="2" max="2" width="1.42578125" style="381" customWidth="1"/>
    <col min="3" max="3" width="10.140625" style="449" bestFit="1" customWidth="1"/>
    <col min="4" max="4" width="10.140625" style="382" bestFit="1" customWidth="1"/>
    <col min="5" max="5" width="14.28515625" style="383" bestFit="1" customWidth="1"/>
    <col min="6" max="6" width="1.42578125" style="383" customWidth="1"/>
    <col min="7" max="7" width="10.140625" style="383" bestFit="1" customWidth="1"/>
    <col min="8" max="8" width="10.140625" style="386" bestFit="1" customWidth="1"/>
    <col min="9" max="9" width="15.28515625" style="383" customWidth="1"/>
    <col min="10" max="10" width="1.42578125" style="385" customWidth="1"/>
    <col min="11" max="11" width="23.5703125" style="385" customWidth="1"/>
    <col min="12" max="12" width="27.28515625" style="386" customWidth="1"/>
    <col min="13" max="256" width="9.140625" style="377"/>
    <col min="257" max="257" width="41.140625" style="377" customWidth="1"/>
    <col min="258" max="258" width="1.42578125" style="377" customWidth="1"/>
    <col min="259" max="260" width="10.140625" style="377" bestFit="1" customWidth="1"/>
    <col min="261" max="261" width="14.28515625" style="377" bestFit="1" customWidth="1"/>
    <col min="262" max="262" width="1.42578125" style="377" customWidth="1"/>
    <col min="263" max="264" width="10.140625" style="377" bestFit="1" customWidth="1"/>
    <col min="265" max="265" width="12.7109375" style="377" customWidth="1"/>
    <col min="266" max="266" width="1.42578125" style="377" customWidth="1"/>
    <col min="267" max="267" width="15.7109375" style="377" bestFit="1" customWidth="1"/>
    <col min="268" max="268" width="19.85546875" style="377" bestFit="1" customWidth="1"/>
    <col min="269" max="512" width="9.140625" style="377"/>
    <col min="513" max="513" width="41.140625" style="377" customWidth="1"/>
    <col min="514" max="514" width="1.42578125" style="377" customWidth="1"/>
    <col min="515" max="516" width="10.140625" style="377" bestFit="1" customWidth="1"/>
    <col min="517" max="517" width="14.28515625" style="377" bestFit="1" customWidth="1"/>
    <col min="518" max="518" width="1.42578125" style="377" customWidth="1"/>
    <col min="519" max="520" width="10.140625" style="377" bestFit="1" customWidth="1"/>
    <col min="521" max="521" width="12.7109375" style="377" customWidth="1"/>
    <col min="522" max="522" width="1.42578125" style="377" customWidth="1"/>
    <col min="523" max="523" width="15.7109375" style="377" bestFit="1" customWidth="1"/>
    <col min="524" max="524" width="19.85546875" style="377" bestFit="1" customWidth="1"/>
    <col min="525" max="768" width="9.140625" style="377"/>
    <col min="769" max="769" width="41.140625" style="377" customWidth="1"/>
    <col min="770" max="770" width="1.42578125" style="377" customWidth="1"/>
    <col min="771" max="772" width="10.140625" style="377" bestFit="1" customWidth="1"/>
    <col min="773" max="773" width="14.28515625" style="377" bestFit="1" customWidth="1"/>
    <col min="774" max="774" width="1.42578125" style="377" customWidth="1"/>
    <col min="775" max="776" width="10.140625" style="377" bestFit="1" customWidth="1"/>
    <col min="777" max="777" width="12.7109375" style="377" customWidth="1"/>
    <col min="778" max="778" width="1.42578125" style="377" customWidth="1"/>
    <col min="779" max="779" width="15.7109375" style="377" bestFit="1" customWidth="1"/>
    <col min="780" max="780" width="19.85546875" style="377" bestFit="1" customWidth="1"/>
    <col min="781" max="1024" width="9.140625" style="377"/>
    <col min="1025" max="1025" width="41.140625" style="377" customWidth="1"/>
    <col min="1026" max="1026" width="1.42578125" style="377" customWidth="1"/>
    <col min="1027" max="1028" width="10.140625" style="377" bestFit="1" customWidth="1"/>
    <col min="1029" max="1029" width="14.28515625" style="377" bestFit="1" customWidth="1"/>
    <col min="1030" max="1030" width="1.42578125" style="377" customWidth="1"/>
    <col min="1031" max="1032" width="10.140625" style="377" bestFit="1" customWidth="1"/>
    <col min="1033" max="1033" width="12.7109375" style="377" customWidth="1"/>
    <col min="1034" max="1034" width="1.42578125" style="377" customWidth="1"/>
    <col min="1035" max="1035" width="15.7109375" style="377" bestFit="1" customWidth="1"/>
    <col min="1036" max="1036" width="19.85546875" style="377" bestFit="1" customWidth="1"/>
    <col min="1037" max="1280" width="9.140625" style="377"/>
    <col min="1281" max="1281" width="41.140625" style="377" customWidth="1"/>
    <col min="1282" max="1282" width="1.42578125" style="377" customWidth="1"/>
    <col min="1283" max="1284" width="10.140625" style="377" bestFit="1" customWidth="1"/>
    <col min="1285" max="1285" width="14.28515625" style="377" bestFit="1" customWidth="1"/>
    <col min="1286" max="1286" width="1.42578125" style="377" customWidth="1"/>
    <col min="1287" max="1288" width="10.140625" style="377" bestFit="1" customWidth="1"/>
    <col min="1289" max="1289" width="12.7109375" style="377" customWidth="1"/>
    <col min="1290" max="1290" width="1.42578125" style="377" customWidth="1"/>
    <col min="1291" max="1291" width="15.7109375" style="377" bestFit="1" customWidth="1"/>
    <col min="1292" max="1292" width="19.85546875" style="377" bestFit="1" customWidth="1"/>
    <col min="1293" max="1536" width="9.140625" style="377"/>
    <col min="1537" max="1537" width="41.140625" style="377" customWidth="1"/>
    <col min="1538" max="1538" width="1.42578125" style="377" customWidth="1"/>
    <col min="1539" max="1540" width="10.140625" style="377" bestFit="1" customWidth="1"/>
    <col min="1541" max="1541" width="14.28515625" style="377" bestFit="1" customWidth="1"/>
    <col min="1542" max="1542" width="1.42578125" style="377" customWidth="1"/>
    <col min="1543" max="1544" width="10.140625" style="377" bestFit="1" customWidth="1"/>
    <col min="1545" max="1545" width="12.7109375" style="377" customWidth="1"/>
    <col min="1546" max="1546" width="1.42578125" style="377" customWidth="1"/>
    <col min="1547" max="1547" width="15.7109375" style="377" bestFit="1" customWidth="1"/>
    <col min="1548" max="1548" width="19.85546875" style="377" bestFit="1" customWidth="1"/>
    <col min="1549" max="1792" width="9.140625" style="377"/>
    <col min="1793" max="1793" width="41.140625" style="377" customWidth="1"/>
    <col min="1794" max="1794" width="1.42578125" style="377" customWidth="1"/>
    <col min="1795" max="1796" width="10.140625" style="377" bestFit="1" customWidth="1"/>
    <col min="1797" max="1797" width="14.28515625" style="377" bestFit="1" customWidth="1"/>
    <col min="1798" max="1798" width="1.42578125" style="377" customWidth="1"/>
    <col min="1799" max="1800" width="10.140625" style="377" bestFit="1" customWidth="1"/>
    <col min="1801" max="1801" width="12.7109375" style="377" customWidth="1"/>
    <col min="1802" max="1802" width="1.42578125" style="377" customWidth="1"/>
    <col min="1803" max="1803" width="15.7109375" style="377" bestFit="1" customWidth="1"/>
    <col min="1804" max="1804" width="19.85546875" style="377" bestFit="1" customWidth="1"/>
    <col min="1805" max="2048" width="9.140625" style="377"/>
    <col min="2049" max="2049" width="41.140625" style="377" customWidth="1"/>
    <col min="2050" max="2050" width="1.42578125" style="377" customWidth="1"/>
    <col min="2051" max="2052" width="10.140625" style="377" bestFit="1" customWidth="1"/>
    <col min="2053" max="2053" width="14.28515625" style="377" bestFit="1" customWidth="1"/>
    <col min="2054" max="2054" width="1.42578125" style="377" customWidth="1"/>
    <col min="2055" max="2056" width="10.140625" style="377" bestFit="1" customWidth="1"/>
    <col min="2057" max="2057" width="12.7109375" style="377" customWidth="1"/>
    <col min="2058" max="2058" width="1.42578125" style="377" customWidth="1"/>
    <col min="2059" max="2059" width="15.7109375" style="377" bestFit="1" customWidth="1"/>
    <col min="2060" max="2060" width="19.85546875" style="377" bestFit="1" customWidth="1"/>
    <col min="2061" max="2304" width="9.140625" style="377"/>
    <col min="2305" max="2305" width="41.140625" style="377" customWidth="1"/>
    <col min="2306" max="2306" width="1.42578125" style="377" customWidth="1"/>
    <col min="2307" max="2308" width="10.140625" style="377" bestFit="1" customWidth="1"/>
    <col min="2309" max="2309" width="14.28515625" style="377" bestFit="1" customWidth="1"/>
    <col min="2310" max="2310" width="1.42578125" style="377" customWidth="1"/>
    <col min="2311" max="2312" width="10.140625" style="377" bestFit="1" customWidth="1"/>
    <col min="2313" max="2313" width="12.7109375" style="377" customWidth="1"/>
    <col min="2314" max="2314" width="1.42578125" style="377" customWidth="1"/>
    <col min="2315" max="2315" width="15.7109375" style="377" bestFit="1" customWidth="1"/>
    <col min="2316" max="2316" width="19.85546875" style="377" bestFit="1" customWidth="1"/>
    <col min="2317" max="2560" width="9.140625" style="377"/>
    <col min="2561" max="2561" width="41.140625" style="377" customWidth="1"/>
    <col min="2562" max="2562" width="1.42578125" style="377" customWidth="1"/>
    <col min="2563" max="2564" width="10.140625" style="377" bestFit="1" customWidth="1"/>
    <col min="2565" max="2565" width="14.28515625" style="377" bestFit="1" customWidth="1"/>
    <col min="2566" max="2566" width="1.42578125" style="377" customWidth="1"/>
    <col min="2567" max="2568" width="10.140625" style="377" bestFit="1" customWidth="1"/>
    <col min="2569" max="2569" width="12.7109375" style="377" customWidth="1"/>
    <col min="2570" max="2570" width="1.42578125" style="377" customWidth="1"/>
    <col min="2571" max="2571" width="15.7109375" style="377" bestFit="1" customWidth="1"/>
    <col min="2572" max="2572" width="19.85546875" style="377" bestFit="1" customWidth="1"/>
    <col min="2573" max="2816" width="9.140625" style="377"/>
    <col min="2817" max="2817" width="41.140625" style="377" customWidth="1"/>
    <col min="2818" max="2818" width="1.42578125" style="377" customWidth="1"/>
    <col min="2819" max="2820" width="10.140625" style="377" bestFit="1" customWidth="1"/>
    <col min="2821" max="2821" width="14.28515625" style="377" bestFit="1" customWidth="1"/>
    <col min="2822" max="2822" width="1.42578125" style="377" customWidth="1"/>
    <col min="2823" max="2824" width="10.140625" style="377" bestFit="1" customWidth="1"/>
    <col min="2825" max="2825" width="12.7109375" style="377" customWidth="1"/>
    <col min="2826" max="2826" width="1.42578125" style="377" customWidth="1"/>
    <col min="2827" max="2827" width="15.7109375" style="377" bestFit="1" customWidth="1"/>
    <col min="2828" max="2828" width="19.85546875" style="377" bestFit="1" customWidth="1"/>
    <col min="2829" max="3072" width="9.140625" style="377"/>
    <col min="3073" max="3073" width="41.140625" style="377" customWidth="1"/>
    <col min="3074" max="3074" width="1.42578125" style="377" customWidth="1"/>
    <col min="3075" max="3076" width="10.140625" style="377" bestFit="1" customWidth="1"/>
    <col min="3077" max="3077" width="14.28515625" style="377" bestFit="1" customWidth="1"/>
    <col min="3078" max="3078" width="1.42578125" style="377" customWidth="1"/>
    <col min="3079" max="3080" width="10.140625" style="377" bestFit="1" customWidth="1"/>
    <col min="3081" max="3081" width="12.7109375" style="377" customWidth="1"/>
    <col min="3082" max="3082" width="1.42578125" style="377" customWidth="1"/>
    <col min="3083" max="3083" width="15.7109375" style="377" bestFit="1" customWidth="1"/>
    <col min="3084" max="3084" width="19.85546875" style="377" bestFit="1" customWidth="1"/>
    <col min="3085" max="3328" width="9.140625" style="377"/>
    <col min="3329" max="3329" width="41.140625" style="377" customWidth="1"/>
    <col min="3330" max="3330" width="1.42578125" style="377" customWidth="1"/>
    <col min="3331" max="3332" width="10.140625" style="377" bestFit="1" customWidth="1"/>
    <col min="3333" max="3333" width="14.28515625" style="377" bestFit="1" customWidth="1"/>
    <col min="3334" max="3334" width="1.42578125" style="377" customWidth="1"/>
    <col min="3335" max="3336" width="10.140625" style="377" bestFit="1" customWidth="1"/>
    <col min="3337" max="3337" width="12.7109375" style="377" customWidth="1"/>
    <col min="3338" max="3338" width="1.42578125" style="377" customWidth="1"/>
    <col min="3339" max="3339" width="15.7109375" style="377" bestFit="1" customWidth="1"/>
    <col min="3340" max="3340" width="19.85546875" style="377" bestFit="1" customWidth="1"/>
    <col min="3341" max="3584" width="9.140625" style="377"/>
    <col min="3585" max="3585" width="41.140625" style="377" customWidth="1"/>
    <col min="3586" max="3586" width="1.42578125" style="377" customWidth="1"/>
    <col min="3587" max="3588" width="10.140625" style="377" bestFit="1" customWidth="1"/>
    <col min="3589" max="3589" width="14.28515625" style="377" bestFit="1" customWidth="1"/>
    <col min="3590" max="3590" width="1.42578125" style="377" customWidth="1"/>
    <col min="3591" max="3592" width="10.140625" style="377" bestFit="1" customWidth="1"/>
    <col min="3593" max="3593" width="12.7109375" style="377" customWidth="1"/>
    <col min="3594" max="3594" width="1.42578125" style="377" customWidth="1"/>
    <col min="3595" max="3595" width="15.7109375" style="377" bestFit="1" customWidth="1"/>
    <col min="3596" max="3596" width="19.85546875" style="377" bestFit="1" customWidth="1"/>
    <col min="3597" max="3840" width="9.140625" style="377"/>
    <col min="3841" max="3841" width="41.140625" style="377" customWidth="1"/>
    <col min="3842" max="3842" width="1.42578125" style="377" customWidth="1"/>
    <col min="3843" max="3844" width="10.140625" style="377" bestFit="1" customWidth="1"/>
    <col min="3845" max="3845" width="14.28515625" style="377" bestFit="1" customWidth="1"/>
    <col min="3846" max="3846" width="1.42578125" style="377" customWidth="1"/>
    <col min="3847" max="3848" width="10.140625" style="377" bestFit="1" customWidth="1"/>
    <col min="3849" max="3849" width="12.7109375" style="377" customWidth="1"/>
    <col min="3850" max="3850" width="1.42578125" style="377" customWidth="1"/>
    <col min="3851" max="3851" width="15.7109375" style="377" bestFit="1" customWidth="1"/>
    <col min="3852" max="3852" width="19.85546875" style="377" bestFit="1" customWidth="1"/>
    <col min="3853" max="4096" width="9.140625" style="377"/>
    <col min="4097" max="4097" width="41.140625" style="377" customWidth="1"/>
    <col min="4098" max="4098" width="1.42578125" style="377" customWidth="1"/>
    <col min="4099" max="4100" width="10.140625" style="377" bestFit="1" customWidth="1"/>
    <col min="4101" max="4101" width="14.28515625" style="377" bestFit="1" customWidth="1"/>
    <col min="4102" max="4102" width="1.42578125" style="377" customWidth="1"/>
    <col min="4103" max="4104" width="10.140625" style="377" bestFit="1" customWidth="1"/>
    <col min="4105" max="4105" width="12.7109375" style="377" customWidth="1"/>
    <col min="4106" max="4106" width="1.42578125" style="377" customWidth="1"/>
    <col min="4107" max="4107" width="15.7109375" style="377" bestFit="1" customWidth="1"/>
    <col min="4108" max="4108" width="19.85546875" style="377" bestFit="1" customWidth="1"/>
    <col min="4109" max="4352" width="9.140625" style="377"/>
    <col min="4353" max="4353" width="41.140625" style="377" customWidth="1"/>
    <col min="4354" max="4354" width="1.42578125" style="377" customWidth="1"/>
    <col min="4355" max="4356" width="10.140625" style="377" bestFit="1" customWidth="1"/>
    <col min="4357" max="4357" width="14.28515625" style="377" bestFit="1" customWidth="1"/>
    <col min="4358" max="4358" width="1.42578125" style="377" customWidth="1"/>
    <col min="4359" max="4360" width="10.140625" style="377" bestFit="1" customWidth="1"/>
    <col min="4361" max="4361" width="12.7109375" style="377" customWidth="1"/>
    <col min="4362" max="4362" width="1.42578125" style="377" customWidth="1"/>
    <col min="4363" max="4363" width="15.7109375" style="377" bestFit="1" customWidth="1"/>
    <col min="4364" max="4364" width="19.85546875" style="377" bestFit="1" customWidth="1"/>
    <col min="4365" max="4608" width="9.140625" style="377"/>
    <col min="4609" max="4609" width="41.140625" style="377" customWidth="1"/>
    <col min="4610" max="4610" width="1.42578125" style="377" customWidth="1"/>
    <col min="4611" max="4612" width="10.140625" style="377" bestFit="1" customWidth="1"/>
    <col min="4613" max="4613" width="14.28515625" style="377" bestFit="1" customWidth="1"/>
    <col min="4614" max="4614" width="1.42578125" style="377" customWidth="1"/>
    <col min="4615" max="4616" width="10.140625" style="377" bestFit="1" customWidth="1"/>
    <col min="4617" max="4617" width="12.7109375" style="377" customWidth="1"/>
    <col min="4618" max="4618" width="1.42578125" style="377" customWidth="1"/>
    <col min="4619" max="4619" width="15.7109375" style="377" bestFit="1" customWidth="1"/>
    <col min="4620" max="4620" width="19.85546875" style="377" bestFit="1" customWidth="1"/>
    <col min="4621" max="4864" width="9.140625" style="377"/>
    <col min="4865" max="4865" width="41.140625" style="377" customWidth="1"/>
    <col min="4866" max="4866" width="1.42578125" style="377" customWidth="1"/>
    <col min="4867" max="4868" width="10.140625" style="377" bestFit="1" customWidth="1"/>
    <col min="4869" max="4869" width="14.28515625" style="377" bestFit="1" customWidth="1"/>
    <col min="4870" max="4870" width="1.42578125" style="377" customWidth="1"/>
    <col min="4871" max="4872" width="10.140625" style="377" bestFit="1" customWidth="1"/>
    <col min="4873" max="4873" width="12.7109375" style="377" customWidth="1"/>
    <col min="4874" max="4874" width="1.42578125" style="377" customWidth="1"/>
    <col min="4875" max="4875" width="15.7109375" style="377" bestFit="1" customWidth="1"/>
    <col min="4876" max="4876" width="19.85546875" style="377" bestFit="1" customWidth="1"/>
    <col min="4877" max="5120" width="9.140625" style="377"/>
    <col min="5121" max="5121" width="41.140625" style="377" customWidth="1"/>
    <col min="5122" max="5122" width="1.42578125" style="377" customWidth="1"/>
    <col min="5123" max="5124" width="10.140625" style="377" bestFit="1" customWidth="1"/>
    <col min="5125" max="5125" width="14.28515625" style="377" bestFit="1" customWidth="1"/>
    <col min="5126" max="5126" width="1.42578125" style="377" customWidth="1"/>
    <col min="5127" max="5128" width="10.140625" style="377" bestFit="1" customWidth="1"/>
    <col min="5129" max="5129" width="12.7109375" style="377" customWidth="1"/>
    <col min="5130" max="5130" width="1.42578125" style="377" customWidth="1"/>
    <col min="5131" max="5131" width="15.7109375" style="377" bestFit="1" customWidth="1"/>
    <col min="5132" max="5132" width="19.85546875" style="377" bestFit="1" customWidth="1"/>
    <col min="5133" max="5376" width="9.140625" style="377"/>
    <col min="5377" max="5377" width="41.140625" style="377" customWidth="1"/>
    <col min="5378" max="5378" width="1.42578125" style="377" customWidth="1"/>
    <col min="5379" max="5380" width="10.140625" style="377" bestFit="1" customWidth="1"/>
    <col min="5381" max="5381" width="14.28515625" style="377" bestFit="1" customWidth="1"/>
    <col min="5382" max="5382" width="1.42578125" style="377" customWidth="1"/>
    <col min="5383" max="5384" width="10.140625" style="377" bestFit="1" customWidth="1"/>
    <col min="5385" max="5385" width="12.7109375" style="377" customWidth="1"/>
    <col min="5386" max="5386" width="1.42578125" style="377" customWidth="1"/>
    <col min="5387" max="5387" width="15.7109375" style="377" bestFit="1" customWidth="1"/>
    <col min="5388" max="5388" width="19.85546875" style="377" bestFit="1" customWidth="1"/>
    <col min="5389" max="5632" width="9.140625" style="377"/>
    <col min="5633" max="5633" width="41.140625" style="377" customWidth="1"/>
    <col min="5634" max="5634" width="1.42578125" style="377" customWidth="1"/>
    <col min="5635" max="5636" width="10.140625" style="377" bestFit="1" customWidth="1"/>
    <col min="5637" max="5637" width="14.28515625" style="377" bestFit="1" customWidth="1"/>
    <col min="5638" max="5638" width="1.42578125" style="377" customWidth="1"/>
    <col min="5639" max="5640" width="10.140625" style="377" bestFit="1" customWidth="1"/>
    <col min="5641" max="5641" width="12.7109375" style="377" customWidth="1"/>
    <col min="5642" max="5642" width="1.42578125" style="377" customWidth="1"/>
    <col min="5643" max="5643" width="15.7109375" style="377" bestFit="1" customWidth="1"/>
    <col min="5644" max="5644" width="19.85546875" style="377" bestFit="1" customWidth="1"/>
    <col min="5645" max="5888" width="9.140625" style="377"/>
    <col min="5889" max="5889" width="41.140625" style="377" customWidth="1"/>
    <col min="5890" max="5890" width="1.42578125" style="377" customWidth="1"/>
    <col min="5891" max="5892" width="10.140625" style="377" bestFit="1" customWidth="1"/>
    <col min="5893" max="5893" width="14.28515625" style="377" bestFit="1" customWidth="1"/>
    <col min="5894" max="5894" width="1.42578125" style="377" customWidth="1"/>
    <col min="5895" max="5896" width="10.140625" style="377" bestFit="1" customWidth="1"/>
    <col min="5897" max="5897" width="12.7109375" style="377" customWidth="1"/>
    <col min="5898" max="5898" width="1.42578125" style="377" customWidth="1"/>
    <col min="5899" max="5899" width="15.7109375" style="377" bestFit="1" customWidth="1"/>
    <col min="5900" max="5900" width="19.85546875" style="377" bestFit="1" customWidth="1"/>
    <col min="5901" max="6144" width="9.140625" style="377"/>
    <col min="6145" max="6145" width="41.140625" style="377" customWidth="1"/>
    <col min="6146" max="6146" width="1.42578125" style="377" customWidth="1"/>
    <col min="6147" max="6148" width="10.140625" style="377" bestFit="1" customWidth="1"/>
    <col min="6149" max="6149" width="14.28515625" style="377" bestFit="1" customWidth="1"/>
    <col min="6150" max="6150" width="1.42578125" style="377" customWidth="1"/>
    <col min="6151" max="6152" width="10.140625" style="377" bestFit="1" customWidth="1"/>
    <col min="6153" max="6153" width="12.7109375" style="377" customWidth="1"/>
    <col min="6154" max="6154" width="1.42578125" style="377" customWidth="1"/>
    <col min="6155" max="6155" width="15.7109375" style="377" bestFit="1" customWidth="1"/>
    <col min="6156" max="6156" width="19.85546875" style="377" bestFit="1" customWidth="1"/>
    <col min="6157" max="6400" width="9.140625" style="377"/>
    <col min="6401" max="6401" width="41.140625" style="377" customWidth="1"/>
    <col min="6402" max="6402" width="1.42578125" style="377" customWidth="1"/>
    <col min="6403" max="6404" width="10.140625" style="377" bestFit="1" customWidth="1"/>
    <col min="6405" max="6405" width="14.28515625" style="377" bestFit="1" customWidth="1"/>
    <col min="6406" max="6406" width="1.42578125" style="377" customWidth="1"/>
    <col min="6407" max="6408" width="10.140625" style="377" bestFit="1" customWidth="1"/>
    <col min="6409" max="6409" width="12.7109375" style="377" customWidth="1"/>
    <col min="6410" max="6410" width="1.42578125" style="377" customWidth="1"/>
    <col min="6411" max="6411" width="15.7109375" style="377" bestFit="1" customWidth="1"/>
    <col min="6412" max="6412" width="19.85546875" style="377" bestFit="1" customWidth="1"/>
    <col min="6413" max="6656" width="9.140625" style="377"/>
    <col min="6657" max="6657" width="41.140625" style="377" customWidth="1"/>
    <col min="6658" max="6658" width="1.42578125" style="377" customWidth="1"/>
    <col min="6659" max="6660" width="10.140625" style="377" bestFit="1" customWidth="1"/>
    <col min="6661" max="6661" width="14.28515625" style="377" bestFit="1" customWidth="1"/>
    <col min="6662" max="6662" width="1.42578125" style="377" customWidth="1"/>
    <col min="6663" max="6664" width="10.140625" style="377" bestFit="1" customWidth="1"/>
    <col min="6665" max="6665" width="12.7109375" style="377" customWidth="1"/>
    <col min="6666" max="6666" width="1.42578125" style="377" customWidth="1"/>
    <col min="6667" max="6667" width="15.7109375" style="377" bestFit="1" customWidth="1"/>
    <col min="6668" max="6668" width="19.85546875" style="377" bestFit="1" customWidth="1"/>
    <col min="6669" max="6912" width="9.140625" style="377"/>
    <col min="6913" max="6913" width="41.140625" style="377" customWidth="1"/>
    <col min="6914" max="6914" width="1.42578125" style="377" customWidth="1"/>
    <col min="6915" max="6916" width="10.140625" style="377" bestFit="1" customWidth="1"/>
    <col min="6917" max="6917" width="14.28515625" style="377" bestFit="1" customWidth="1"/>
    <col min="6918" max="6918" width="1.42578125" style="377" customWidth="1"/>
    <col min="6919" max="6920" width="10.140625" style="377" bestFit="1" customWidth="1"/>
    <col min="6921" max="6921" width="12.7109375" style="377" customWidth="1"/>
    <col min="6922" max="6922" width="1.42578125" style="377" customWidth="1"/>
    <col min="6923" max="6923" width="15.7109375" style="377" bestFit="1" customWidth="1"/>
    <col min="6924" max="6924" width="19.85546875" style="377" bestFit="1" customWidth="1"/>
    <col min="6925" max="7168" width="9.140625" style="377"/>
    <col min="7169" max="7169" width="41.140625" style="377" customWidth="1"/>
    <col min="7170" max="7170" width="1.42578125" style="377" customWidth="1"/>
    <col min="7171" max="7172" width="10.140625" style="377" bestFit="1" customWidth="1"/>
    <col min="7173" max="7173" width="14.28515625" style="377" bestFit="1" customWidth="1"/>
    <col min="7174" max="7174" width="1.42578125" style="377" customWidth="1"/>
    <col min="7175" max="7176" width="10.140625" style="377" bestFit="1" customWidth="1"/>
    <col min="7177" max="7177" width="12.7109375" style="377" customWidth="1"/>
    <col min="7178" max="7178" width="1.42578125" style="377" customWidth="1"/>
    <col min="7179" max="7179" width="15.7109375" style="377" bestFit="1" customWidth="1"/>
    <col min="7180" max="7180" width="19.85546875" style="377" bestFit="1" customWidth="1"/>
    <col min="7181" max="7424" width="9.140625" style="377"/>
    <col min="7425" max="7425" width="41.140625" style="377" customWidth="1"/>
    <col min="7426" max="7426" width="1.42578125" style="377" customWidth="1"/>
    <col min="7427" max="7428" width="10.140625" style="377" bestFit="1" customWidth="1"/>
    <col min="7429" max="7429" width="14.28515625" style="377" bestFit="1" customWidth="1"/>
    <col min="7430" max="7430" width="1.42578125" style="377" customWidth="1"/>
    <col min="7431" max="7432" width="10.140625" style="377" bestFit="1" customWidth="1"/>
    <col min="7433" max="7433" width="12.7109375" style="377" customWidth="1"/>
    <col min="7434" max="7434" width="1.42578125" style="377" customWidth="1"/>
    <col min="7435" max="7435" width="15.7109375" style="377" bestFit="1" customWidth="1"/>
    <col min="7436" max="7436" width="19.85546875" style="377" bestFit="1" customWidth="1"/>
    <col min="7437" max="7680" width="9.140625" style="377"/>
    <col min="7681" max="7681" width="41.140625" style="377" customWidth="1"/>
    <col min="7682" max="7682" width="1.42578125" style="377" customWidth="1"/>
    <col min="7683" max="7684" width="10.140625" style="377" bestFit="1" customWidth="1"/>
    <col min="7685" max="7685" width="14.28515625" style="377" bestFit="1" customWidth="1"/>
    <col min="7686" max="7686" width="1.42578125" style="377" customWidth="1"/>
    <col min="7687" max="7688" width="10.140625" style="377" bestFit="1" customWidth="1"/>
    <col min="7689" max="7689" width="12.7109375" style="377" customWidth="1"/>
    <col min="7690" max="7690" width="1.42578125" style="377" customWidth="1"/>
    <col min="7691" max="7691" width="15.7109375" style="377" bestFit="1" customWidth="1"/>
    <col min="7692" max="7692" width="19.85546875" style="377" bestFit="1" customWidth="1"/>
    <col min="7693" max="7936" width="9.140625" style="377"/>
    <col min="7937" max="7937" width="41.140625" style="377" customWidth="1"/>
    <col min="7938" max="7938" width="1.42578125" style="377" customWidth="1"/>
    <col min="7939" max="7940" width="10.140625" style="377" bestFit="1" customWidth="1"/>
    <col min="7941" max="7941" width="14.28515625" style="377" bestFit="1" customWidth="1"/>
    <col min="7942" max="7942" width="1.42578125" style="377" customWidth="1"/>
    <col min="7943" max="7944" width="10.140625" style="377" bestFit="1" customWidth="1"/>
    <col min="7945" max="7945" width="12.7109375" style="377" customWidth="1"/>
    <col min="7946" max="7946" width="1.42578125" style="377" customWidth="1"/>
    <col min="7947" max="7947" width="15.7109375" style="377" bestFit="1" customWidth="1"/>
    <col min="7948" max="7948" width="19.85546875" style="377" bestFit="1" customWidth="1"/>
    <col min="7949" max="8192" width="9.140625" style="377"/>
    <col min="8193" max="8193" width="41.140625" style="377" customWidth="1"/>
    <col min="8194" max="8194" width="1.42578125" style="377" customWidth="1"/>
    <col min="8195" max="8196" width="10.140625" style="377" bestFit="1" customWidth="1"/>
    <col min="8197" max="8197" width="14.28515625" style="377" bestFit="1" customWidth="1"/>
    <col min="8198" max="8198" width="1.42578125" style="377" customWidth="1"/>
    <col min="8199" max="8200" width="10.140625" style="377" bestFit="1" customWidth="1"/>
    <col min="8201" max="8201" width="12.7109375" style="377" customWidth="1"/>
    <col min="8202" max="8202" width="1.42578125" style="377" customWidth="1"/>
    <col min="8203" max="8203" width="15.7109375" style="377" bestFit="1" customWidth="1"/>
    <col min="8204" max="8204" width="19.85546875" style="377" bestFit="1" customWidth="1"/>
    <col min="8205" max="8448" width="9.140625" style="377"/>
    <col min="8449" max="8449" width="41.140625" style="377" customWidth="1"/>
    <col min="8450" max="8450" width="1.42578125" style="377" customWidth="1"/>
    <col min="8451" max="8452" width="10.140625" style="377" bestFit="1" customWidth="1"/>
    <col min="8453" max="8453" width="14.28515625" style="377" bestFit="1" customWidth="1"/>
    <col min="8454" max="8454" width="1.42578125" style="377" customWidth="1"/>
    <col min="8455" max="8456" width="10.140625" style="377" bestFit="1" customWidth="1"/>
    <col min="8457" max="8457" width="12.7109375" style="377" customWidth="1"/>
    <col min="8458" max="8458" width="1.42578125" style="377" customWidth="1"/>
    <col min="8459" max="8459" width="15.7109375" style="377" bestFit="1" customWidth="1"/>
    <col min="8460" max="8460" width="19.85546875" style="377" bestFit="1" customWidth="1"/>
    <col min="8461" max="8704" width="9.140625" style="377"/>
    <col min="8705" max="8705" width="41.140625" style="377" customWidth="1"/>
    <col min="8706" max="8706" width="1.42578125" style="377" customWidth="1"/>
    <col min="8707" max="8708" width="10.140625" style="377" bestFit="1" customWidth="1"/>
    <col min="8709" max="8709" width="14.28515625" style="377" bestFit="1" customWidth="1"/>
    <col min="8710" max="8710" width="1.42578125" style="377" customWidth="1"/>
    <col min="8711" max="8712" width="10.140625" style="377" bestFit="1" customWidth="1"/>
    <col min="8713" max="8713" width="12.7109375" style="377" customWidth="1"/>
    <col min="8714" max="8714" width="1.42578125" style="377" customWidth="1"/>
    <col min="8715" max="8715" width="15.7109375" style="377" bestFit="1" customWidth="1"/>
    <col min="8716" max="8716" width="19.85546875" style="377" bestFit="1" customWidth="1"/>
    <col min="8717" max="8960" width="9.140625" style="377"/>
    <col min="8961" max="8961" width="41.140625" style="377" customWidth="1"/>
    <col min="8962" max="8962" width="1.42578125" style="377" customWidth="1"/>
    <col min="8963" max="8964" width="10.140625" style="377" bestFit="1" customWidth="1"/>
    <col min="8965" max="8965" width="14.28515625" style="377" bestFit="1" customWidth="1"/>
    <col min="8966" max="8966" width="1.42578125" style="377" customWidth="1"/>
    <col min="8967" max="8968" width="10.140625" style="377" bestFit="1" customWidth="1"/>
    <col min="8969" max="8969" width="12.7109375" style="377" customWidth="1"/>
    <col min="8970" max="8970" width="1.42578125" style="377" customWidth="1"/>
    <col min="8971" max="8971" width="15.7109375" style="377" bestFit="1" customWidth="1"/>
    <col min="8972" max="8972" width="19.85546875" style="377" bestFit="1" customWidth="1"/>
    <col min="8973" max="9216" width="9.140625" style="377"/>
    <col min="9217" max="9217" width="41.140625" style="377" customWidth="1"/>
    <col min="9218" max="9218" width="1.42578125" style="377" customWidth="1"/>
    <col min="9219" max="9220" width="10.140625" style="377" bestFit="1" customWidth="1"/>
    <col min="9221" max="9221" width="14.28515625" style="377" bestFit="1" customWidth="1"/>
    <col min="9222" max="9222" width="1.42578125" style="377" customWidth="1"/>
    <col min="9223" max="9224" width="10.140625" style="377" bestFit="1" customWidth="1"/>
    <col min="9225" max="9225" width="12.7109375" style="377" customWidth="1"/>
    <col min="9226" max="9226" width="1.42578125" style="377" customWidth="1"/>
    <col min="9227" max="9227" width="15.7109375" style="377" bestFit="1" customWidth="1"/>
    <col min="9228" max="9228" width="19.85546875" style="377" bestFit="1" customWidth="1"/>
    <col min="9229" max="9472" width="9.140625" style="377"/>
    <col min="9473" max="9473" width="41.140625" style="377" customWidth="1"/>
    <col min="9474" max="9474" width="1.42578125" style="377" customWidth="1"/>
    <col min="9475" max="9476" width="10.140625" style="377" bestFit="1" customWidth="1"/>
    <col min="9477" max="9477" width="14.28515625" style="377" bestFit="1" customWidth="1"/>
    <col min="9478" max="9478" width="1.42578125" style="377" customWidth="1"/>
    <col min="9479" max="9480" width="10.140625" style="377" bestFit="1" customWidth="1"/>
    <col min="9481" max="9481" width="12.7109375" style="377" customWidth="1"/>
    <col min="9482" max="9482" width="1.42578125" style="377" customWidth="1"/>
    <col min="9483" max="9483" width="15.7109375" style="377" bestFit="1" customWidth="1"/>
    <col min="9484" max="9484" width="19.85546875" style="377" bestFit="1" customWidth="1"/>
    <col min="9485" max="9728" width="9.140625" style="377"/>
    <col min="9729" max="9729" width="41.140625" style="377" customWidth="1"/>
    <col min="9730" max="9730" width="1.42578125" style="377" customWidth="1"/>
    <col min="9731" max="9732" width="10.140625" style="377" bestFit="1" customWidth="1"/>
    <col min="9733" max="9733" width="14.28515625" style="377" bestFit="1" customWidth="1"/>
    <col min="9734" max="9734" width="1.42578125" style="377" customWidth="1"/>
    <col min="9735" max="9736" width="10.140625" style="377" bestFit="1" customWidth="1"/>
    <col min="9737" max="9737" width="12.7109375" style="377" customWidth="1"/>
    <col min="9738" max="9738" width="1.42578125" style="377" customWidth="1"/>
    <col min="9739" max="9739" width="15.7109375" style="377" bestFit="1" customWidth="1"/>
    <col min="9740" max="9740" width="19.85546875" style="377" bestFit="1" customWidth="1"/>
    <col min="9741" max="9984" width="9.140625" style="377"/>
    <col min="9985" max="9985" width="41.140625" style="377" customWidth="1"/>
    <col min="9986" max="9986" width="1.42578125" style="377" customWidth="1"/>
    <col min="9987" max="9988" width="10.140625" style="377" bestFit="1" customWidth="1"/>
    <col min="9989" max="9989" width="14.28515625" style="377" bestFit="1" customWidth="1"/>
    <col min="9990" max="9990" width="1.42578125" style="377" customWidth="1"/>
    <col min="9991" max="9992" width="10.140625" style="377" bestFit="1" customWidth="1"/>
    <col min="9993" max="9993" width="12.7109375" style="377" customWidth="1"/>
    <col min="9994" max="9994" width="1.42578125" style="377" customWidth="1"/>
    <col min="9995" max="9995" width="15.7109375" style="377" bestFit="1" customWidth="1"/>
    <col min="9996" max="9996" width="19.85546875" style="377" bestFit="1" customWidth="1"/>
    <col min="9997" max="10240" width="9.140625" style="377"/>
    <col min="10241" max="10241" width="41.140625" style="377" customWidth="1"/>
    <col min="10242" max="10242" width="1.42578125" style="377" customWidth="1"/>
    <col min="10243" max="10244" width="10.140625" style="377" bestFit="1" customWidth="1"/>
    <col min="10245" max="10245" width="14.28515625" style="377" bestFit="1" customWidth="1"/>
    <col min="10246" max="10246" width="1.42578125" style="377" customWidth="1"/>
    <col min="10247" max="10248" width="10.140625" style="377" bestFit="1" customWidth="1"/>
    <col min="10249" max="10249" width="12.7109375" style="377" customWidth="1"/>
    <col min="10250" max="10250" width="1.42578125" style="377" customWidth="1"/>
    <col min="10251" max="10251" width="15.7109375" style="377" bestFit="1" customWidth="1"/>
    <col min="10252" max="10252" width="19.85546875" style="377" bestFit="1" customWidth="1"/>
    <col min="10253" max="10496" width="9.140625" style="377"/>
    <col min="10497" max="10497" width="41.140625" style="377" customWidth="1"/>
    <col min="10498" max="10498" width="1.42578125" style="377" customWidth="1"/>
    <col min="10499" max="10500" width="10.140625" style="377" bestFit="1" customWidth="1"/>
    <col min="10501" max="10501" width="14.28515625" style="377" bestFit="1" customWidth="1"/>
    <col min="10502" max="10502" width="1.42578125" style="377" customWidth="1"/>
    <col min="10503" max="10504" width="10.140625" style="377" bestFit="1" customWidth="1"/>
    <col min="10505" max="10505" width="12.7109375" style="377" customWidth="1"/>
    <col min="10506" max="10506" width="1.42578125" style="377" customWidth="1"/>
    <col min="10507" max="10507" width="15.7109375" style="377" bestFit="1" customWidth="1"/>
    <col min="10508" max="10508" width="19.85546875" style="377" bestFit="1" customWidth="1"/>
    <col min="10509" max="10752" width="9.140625" style="377"/>
    <col min="10753" max="10753" width="41.140625" style="377" customWidth="1"/>
    <col min="10754" max="10754" width="1.42578125" style="377" customWidth="1"/>
    <col min="10755" max="10756" width="10.140625" style="377" bestFit="1" customWidth="1"/>
    <col min="10757" max="10757" width="14.28515625" style="377" bestFit="1" customWidth="1"/>
    <col min="10758" max="10758" width="1.42578125" style="377" customWidth="1"/>
    <col min="10759" max="10760" width="10.140625" style="377" bestFit="1" customWidth="1"/>
    <col min="10761" max="10761" width="12.7109375" style="377" customWidth="1"/>
    <col min="10762" max="10762" width="1.42578125" style="377" customWidth="1"/>
    <col min="10763" max="10763" width="15.7109375" style="377" bestFit="1" customWidth="1"/>
    <col min="10764" max="10764" width="19.85546875" style="377" bestFit="1" customWidth="1"/>
    <col min="10765" max="11008" width="9.140625" style="377"/>
    <col min="11009" max="11009" width="41.140625" style="377" customWidth="1"/>
    <col min="11010" max="11010" width="1.42578125" style="377" customWidth="1"/>
    <col min="11011" max="11012" width="10.140625" style="377" bestFit="1" customWidth="1"/>
    <col min="11013" max="11013" width="14.28515625" style="377" bestFit="1" customWidth="1"/>
    <col min="11014" max="11014" width="1.42578125" style="377" customWidth="1"/>
    <col min="11015" max="11016" width="10.140625" style="377" bestFit="1" customWidth="1"/>
    <col min="11017" max="11017" width="12.7109375" style="377" customWidth="1"/>
    <col min="11018" max="11018" width="1.42578125" style="377" customWidth="1"/>
    <col min="11019" max="11019" width="15.7109375" style="377" bestFit="1" customWidth="1"/>
    <col min="11020" max="11020" width="19.85546875" style="377" bestFit="1" customWidth="1"/>
    <col min="11021" max="11264" width="9.140625" style="377"/>
    <col min="11265" max="11265" width="41.140625" style="377" customWidth="1"/>
    <col min="11266" max="11266" width="1.42578125" style="377" customWidth="1"/>
    <col min="11267" max="11268" width="10.140625" style="377" bestFit="1" customWidth="1"/>
    <col min="11269" max="11269" width="14.28515625" style="377" bestFit="1" customWidth="1"/>
    <col min="11270" max="11270" width="1.42578125" style="377" customWidth="1"/>
    <col min="11271" max="11272" width="10.140625" style="377" bestFit="1" customWidth="1"/>
    <col min="11273" max="11273" width="12.7109375" style="377" customWidth="1"/>
    <col min="11274" max="11274" width="1.42578125" style="377" customWidth="1"/>
    <col min="11275" max="11275" width="15.7109375" style="377" bestFit="1" customWidth="1"/>
    <col min="11276" max="11276" width="19.85546875" style="377" bestFit="1" customWidth="1"/>
    <col min="11277" max="11520" width="9.140625" style="377"/>
    <col min="11521" max="11521" width="41.140625" style="377" customWidth="1"/>
    <col min="11522" max="11522" width="1.42578125" style="377" customWidth="1"/>
    <col min="11523" max="11524" width="10.140625" style="377" bestFit="1" customWidth="1"/>
    <col min="11525" max="11525" width="14.28515625" style="377" bestFit="1" customWidth="1"/>
    <col min="11526" max="11526" width="1.42578125" style="377" customWidth="1"/>
    <col min="11527" max="11528" width="10.140625" style="377" bestFit="1" customWidth="1"/>
    <col min="11529" max="11529" width="12.7109375" style="377" customWidth="1"/>
    <col min="11530" max="11530" width="1.42578125" style="377" customWidth="1"/>
    <col min="11531" max="11531" width="15.7109375" style="377" bestFit="1" customWidth="1"/>
    <col min="11532" max="11532" width="19.85546875" style="377" bestFit="1" customWidth="1"/>
    <col min="11533" max="11776" width="9.140625" style="377"/>
    <col min="11777" max="11777" width="41.140625" style="377" customWidth="1"/>
    <col min="11778" max="11778" width="1.42578125" style="377" customWidth="1"/>
    <col min="11779" max="11780" width="10.140625" style="377" bestFit="1" customWidth="1"/>
    <col min="11781" max="11781" width="14.28515625" style="377" bestFit="1" customWidth="1"/>
    <col min="11782" max="11782" width="1.42578125" style="377" customWidth="1"/>
    <col min="11783" max="11784" width="10.140625" style="377" bestFit="1" customWidth="1"/>
    <col min="11785" max="11785" width="12.7109375" style="377" customWidth="1"/>
    <col min="11786" max="11786" width="1.42578125" style="377" customWidth="1"/>
    <col min="11787" max="11787" width="15.7109375" style="377" bestFit="1" customWidth="1"/>
    <col min="11788" max="11788" width="19.85546875" style="377" bestFit="1" customWidth="1"/>
    <col min="11789" max="12032" width="9.140625" style="377"/>
    <col min="12033" max="12033" width="41.140625" style="377" customWidth="1"/>
    <col min="12034" max="12034" width="1.42578125" style="377" customWidth="1"/>
    <col min="12035" max="12036" width="10.140625" style="377" bestFit="1" customWidth="1"/>
    <col min="12037" max="12037" width="14.28515625" style="377" bestFit="1" customWidth="1"/>
    <col min="12038" max="12038" width="1.42578125" style="377" customWidth="1"/>
    <col min="12039" max="12040" width="10.140625" style="377" bestFit="1" customWidth="1"/>
    <col min="12041" max="12041" width="12.7109375" style="377" customWidth="1"/>
    <col min="12042" max="12042" width="1.42578125" style="377" customWidth="1"/>
    <col min="12043" max="12043" width="15.7109375" style="377" bestFit="1" customWidth="1"/>
    <col min="12044" max="12044" width="19.85546875" style="377" bestFit="1" customWidth="1"/>
    <col min="12045" max="12288" width="9.140625" style="377"/>
    <col min="12289" max="12289" width="41.140625" style="377" customWidth="1"/>
    <col min="12290" max="12290" width="1.42578125" style="377" customWidth="1"/>
    <col min="12291" max="12292" width="10.140625" style="377" bestFit="1" customWidth="1"/>
    <col min="12293" max="12293" width="14.28515625" style="377" bestFit="1" customWidth="1"/>
    <col min="12294" max="12294" width="1.42578125" style="377" customWidth="1"/>
    <col min="12295" max="12296" width="10.140625" style="377" bestFit="1" customWidth="1"/>
    <col min="12297" max="12297" width="12.7109375" style="377" customWidth="1"/>
    <col min="12298" max="12298" width="1.42578125" style="377" customWidth="1"/>
    <col min="12299" max="12299" width="15.7109375" style="377" bestFit="1" customWidth="1"/>
    <col min="12300" max="12300" width="19.85546875" style="377" bestFit="1" customWidth="1"/>
    <col min="12301" max="12544" width="9.140625" style="377"/>
    <col min="12545" max="12545" width="41.140625" style="377" customWidth="1"/>
    <col min="12546" max="12546" width="1.42578125" style="377" customWidth="1"/>
    <col min="12547" max="12548" width="10.140625" style="377" bestFit="1" customWidth="1"/>
    <col min="12549" max="12549" width="14.28515625" style="377" bestFit="1" customWidth="1"/>
    <col min="12550" max="12550" width="1.42578125" style="377" customWidth="1"/>
    <col min="12551" max="12552" width="10.140625" style="377" bestFit="1" customWidth="1"/>
    <col min="12553" max="12553" width="12.7109375" style="377" customWidth="1"/>
    <col min="12554" max="12554" width="1.42578125" style="377" customWidth="1"/>
    <col min="12555" max="12555" width="15.7109375" style="377" bestFit="1" customWidth="1"/>
    <col min="12556" max="12556" width="19.85546875" style="377" bestFit="1" customWidth="1"/>
    <col min="12557" max="12800" width="9.140625" style="377"/>
    <col min="12801" max="12801" width="41.140625" style="377" customWidth="1"/>
    <col min="12802" max="12802" width="1.42578125" style="377" customWidth="1"/>
    <col min="12803" max="12804" width="10.140625" style="377" bestFit="1" customWidth="1"/>
    <col min="12805" max="12805" width="14.28515625" style="377" bestFit="1" customWidth="1"/>
    <col min="12806" max="12806" width="1.42578125" style="377" customWidth="1"/>
    <col min="12807" max="12808" width="10.140625" style="377" bestFit="1" customWidth="1"/>
    <col min="12809" max="12809" width="12.7109375" style="377" customWidth="1"/>
    <col min="12810" max="12810" width="1.42578125" style="377" customWidth="1"/>
    <col min="12811" max="12811" width="15.7109375" style="377" bestFit="1" customWidth="1"/>
    <col min="12812" max="12812" width="19.85546875" style="377" bestFit="1" customWidth="1"/>
    <col min="12813" max="13056" width="9.140625" style="377"/>
    <col min="13057" max="13057" width="41.140625" style="377" customWidth="1"/>
    <col min="13058" max="13058" width="1.42578125" style="377" customWidth="1"/>
    <col min="13059" max="13060" width="10.140625" style="377" bestFit="1" customWidth="1"/>
    <col min="13061" max="13061" width="14.28515625" style="377" bestFit="1" customWidth="1"/>
    <col min="13062" max="13062" width="1.42578125" style="377" customWidth="1"/>
    <col min="13063" max="13064" width="10.140625" style="377" bestFit="1" customWidth="1"/>
    <col min="13065" max="13065" width="12.7109375" style="377" customWidth="1"/>
    <col min="13066" max="13066" width="1.42578125" style="377" customWidth="1"/>
    <col min="13067" max="13067" width="15.7109375" style="377" bestFit="1" customWidth="1"/>
    <col min="13068" max="13068" width="19.85546875" style="377" bestFit="1" customWidth="1"/>
    <col min="13069" max="13312" width="9.140625" style="377"/>
    <col min="13313" max="13313" width="41.140625" style="377" customWidth="1"/>
    <col min="13314" max="13314" width="1.42578125" style="377" customWidth="1"/>
    <col min="13315" max="13316" width="10.140625" style="377" bestFit="1" customWidth="1"/>
    <col min="13317" max="13317" width="14.28515625" style="377" bestFit="1" customWidth="1"/>
    <col min="13318" max="13318" width="1.42578125" style="377" customWidth="1"/>
    <col min="13319" max="13320" width="10.140625" style="377" bestFit="1" customWidth="1"/>
    <col min="13321" max="13321" width="12.7109375" style="377" customWidth="1"/>
    <col min="13322" max="13322" width="1.42578125" style="377" customWidth="1"/>
    <col min="13323" max="13323" width="15.7109375" style="377" bestFit="1" customWidth="1"/>
    <col min="13324" max="13324" width="19.85546875" style="377" bestFit="1" customWidth="1"/>
    <col min="13325" max="13568" width="9.140625" style="377"/>
    <col min="13569" max="13569" width="41.140625" style="377" customWidth="1"/>
    <col min="13570" max="13570" width="1.42578125" style="377" customWidth="1"/>
    <col min="13571" max="13572" width="10.140625" style="377" bestFit="1" customWidth="1"/>
    <col min="13573" max="13573" width="14.28515625" style="377" bestFit="1" customWidth="1"/>
    <col min="13574" max="13574" width="1.42578125" style="377" customWidth="1"/>
    <col min="13575" max="13576" width="10.140625" style="377" bestFit="1" customWidth="1"/>
    <col min="13577" max="13577" width="12.7109375" style="377" customWidth="1"/>
    <col min="13578" max="13578" width="1.42578125" style="377" customWidth="1"/>
    <col min="13579" max="13579" width="15.7109375" style="377" bestFit="1" customWidth="1"/>
    <col min="13580" max="13580" width="19.85546875" style="377" bestFit="1" customWidth="1"/>
    <col min="13581" max="13824" width="9.140625" style="377"/>
    <col min="13825" max="13825" width="41.140625" style="377" customWidth="1"/>
    <col min="13826" max="13826" width="1.42578125" style="377" customWidth="1"/>
    <col min="13827" max="13828" width="10.140625" style="377" bestFit="1" customWidth="1"/>
    <col min="13829" max="13829" width="14.28515625" style="377" bestFit="1" customWidth="1"/>
    <col min="13830" max="13830" width="1.42578125" style="377" customWidth="1"/>
    <col min="13831" max="13832" width="10.140625" style="377" bestFit="1" customWidth="1"/>
    <col min="13833" max="13833" width="12.7109375" style="377" customWidth="1"/>
    <col min="13834" max="13834" width="1.42578125" style="377" customWidth="1"/>
    <col min="13835" max="13835" width="15.7109375" style="377" bestFit="1" customWidth="1"/>
    <col min="13836" max="13836" width="19.85546875" style="377" bestFit="1" customWidth="1"/>
    <col min="13837" max="14080" width="9.140625" style="377"/>
    <col min="14081" max="14081" width="41.140625" style="377" customWidth="1"/>
    <col min="14082" max="14082" width="1.42578125" style="377" customWidth="1"/>
    <col min="14083" max="14084" width="10.140625" style="377" bestFit="1" customWidth="1"/>
    <col min="14085" max="14085" width="14.28515625" style="377" bestFit="1" customWidth="1"/>
    <col min="14086" max="14086" width="1.42578125" style="377" customWidth="1"/>
    <col min="14087" max="14088" width="10.140625" style="377" bestFit="1" customWidth="1"/>
    <col min="14089" max="14089" width="12.7109375" style="377" customWidth="1"/>
    <col min="14090" max="14090" width="1.42578125" style="377" customWidth="1"/>
    <col min="14091" max="14091" width="15.7109375" style="377" bestFit="1" customWidth="1"/>
    <col min="14092" max="14092" width="19.85546875" style="377" bestFit="1" customWidth="1"/>
    <col min="14093" max="14336" width="9.140625" style="377"/>
    <col min="14337" max="14337" width="41.140625" style="377" customWidth="1"/>
    <col min="14338" max="14338" width="1.42578125" style="377" customWidth="1"/>
    <col min="14339" max="14340" width="10.140625" style="377" bestFit="1" customWidth="1"/>
    <col min="14341" max="14341" width="14.28515625" style="377" bestFit="1" customWidth="1"/>
    <col min="14342" max="14342" width="1.42578125" style="377" customWidth="1"/>
    <col min="14343" max="14344" width="10.140625" style="377" bestFit="1" customWidth="1"/>
    <col min="14345" max="14345" width="12.7109375" style="377" customWidth="1"/>
    <col min="14346" max="14346" width="1.42578125" style="377" customWidth="1"/>
    <col min="14347" max="14347" width="15.7109375" style="377" bestFit="1" customWidth="1"/>
    <col min="14348" max="14348" width="19.85546875" style="377" bestFit="1" customWidth="1"/>
    <col min="14349" max="14592" width="9.140625" style="377"/>
    <col min="14593" max="14593" width="41.140625" style="377" customWidth="1"/>
    <col min="14594" max="14594" width="1.42578125" style="377" customWidth="1"/>
    <col min="14595" max="14596" width="10.140625" style="377" bestFit="1" customWidth="1"/>
    <col min="14597" max="14597" width="14.28515625" style="377" bestFit="1" customWidth="1"/>
    <col min="14598" max="14598" width="1.42578125" style="377" customWidth="1"/>
    <col min="14599" max="14600" width="10.140625" style="377" bestFit="1" customWidth="1"/>
    <col min="14601" max="14601" width="12.7109375" style="377" customWidth="1"/>
    <col min="14602" max="14602" width="1.42578125" style="377" customWidth="1"/>
    <col min="14603" max="14603" width="15.7109375" style="377" bestFit="1" customWidth="1"/>
    <col min="14604" max="14604" width="19.85546875" style="377" bestFit="1" customWidth="1"/>
    <col min="14605" max="14848" width="9.140625" style="377"/>
    <col min="14849" max="14849" width="41.140625" style="377" customWidth="1"/>
    <col min="14850" max="14850" width="1.42578125" style="377" customWidth="1"/>
    <col min="14851" max="14852" width="10.140625" style="377" bestFit="1" customWidth="1"/>
    <col min="14853" max="14853" width="14.28515625" style="377" bestFit="1" customWidth="1"/>
    <col min="14854" max="14854" width="1.42578125" style="377" customWidth="1"/>
    <col min="14855" max="14856" width="10.140625" style="377" bestFit="1" customWidth="1"/>
    <col min="14857" max="14857" width="12.7109375" style="377" customWidth="1"/>
    <col min="14858" max="14858" width="1.42578125" style="377" customWidth="1"/>
    <col min="14859" max="14859" width="15.7109375" style="377" bestFit="1" customWidth="1"/>
    <col min="14860" max="14860" width="19.85546875" style="377" bestFit="1" customWidth="1"/>
    <col min="14861" max="15104" width="9.140625" style="377"/>
    <col min="15105" max="15105" width="41.140625" style="377" customWidth="1"/>
    <col min="15106" max="15106" width="1.42578125" style="377" customWidth="1"/>
    <col min="15107" max="15108" width="10.140625" style="377" bestFit="1" customWidth="1"/>
    <col min="15109" max="15109" width="14.28515625" style="377" bestFit="1" customWidth="1"/>
    <col min="15110" max="15110" width="1.42578125" style="377" customWidth="1"/>
    <col min="15111" max="15112" width="10.140625" style="377" bestFit="1" customWidth="1"/>
    <col min="15113" max="15113" width="12.7109375" style="377" customWidth="1"/>
    <col min="15114" max="15114" width="1.42578125" style="377" customWidth="1"/>
    <col min="15115" max="15115" width="15.7109375" style="377" bestFit="1" customWidth="1"/>
    <col min="15116" max="15116" width="19.85546875" style="377" bestFit="1" customWidth="1"/>
    <col min="15117" max="15360" width="9.140625" style="377"/>
    <col min="15361" max="15361" width="41.140625" style="377" customWidth="1"/>
    <col min="15362" max="15362" width="1.42578125" style="377" customWidth="1"/>
    <col min="15363" max="15364" width="10.140625" style="377" bestFit="1" customWidth="1"/>
    <col min="15365" max="15365" width="14.28515625" style="377" bestFit="1" customWidth="1"/>
    <col min="15366" max="15366" width="1.42578125" style="377" customWidth="1"/>
    <col min="15367" max="15368" width="10.140625" style="377" bestFit="1" customWidth="1"/>
    <col min="15369" max="15369" width="12.7109375" style="377" customWidth="1"/>
    <col min="15370" max="15370" width="1.42578125" style="377" customWidth="1"/>
    <col min="15371" max="15371" width="15.7109375" style="377" bestFit="1" customWidth="1"/>
    <col min="15372" max="15372" width="19.85546875" style="377" bestFit="1" customWidth="1"/>
    <col min="15373" max="15616" width="9.140625" style="377"/>
    <col min="15617" max="15617" width="41.140625" style="377" customWidth="1"/>
    <col min="15618" max="15618" width="1.42578125" style="377" customWidth="1"/>
    <col min="15619" max="15620" width="10.140625" style="377" bestFit="1" customWidth="1"/>
    <col min="15621" max="15621" width="14.28515625" style="377" bestFit="1" customWidth="1"/>
    <col min="15622" max="15622" width="1.42578125" style="377" customWidth="1"/>
    <col min="15623" max="15624" width="10.140625" style="377" bestFit="1" customWidth="1"/>
    <col min="15625" max="15625" width="12.7109375" style="377" customWidth="1"/>
    <col min="15626" max="15626" width="1.42578125" style="377" customWidth="1"/>
    <col min="15627" max="15627" width="15.7109375" style="377" bestFit="1" customWidth="1"/>
    <col min="15628" max="15628" width="19.85546875" style="377" bestFit="1" customWidth="1"/>
    <col min="15629" max="15872" width="9.140625" style="377"/>
    <col min="15873" max="15873" width="41.140625" style="377" customWidth="1"/>
    <col min="15874" max="15874" width="1.42578125" style="377" customWidth="1"/>
    <col min="15875" max="15876" width="10.140625" style="377" bestFit="1" customWidth="1"/>
    <col min="15877" max="15877" width="14.28515625" style="377" bestFit="1" customWidth="1"/>
    <col min="15878" max="15878" width="1.42578125" style="377" customWidth="1"/>
    <col min="15879" max="15880" width="10.140625" style="377" bestFit="1" customWidth="1"/>
    <col min="15881" max="15881" width="12.7109375" style="377" customWidth="1"/>
    <col min="15882" max="15882" width="1.42578125" style="377" customWidth="1"/>
    <col min="15883" max="15883" width="15.7109375" style="377" bestFit="1" customWidth="1"/>
    <col min="15884" max="15884" width="19.85546875" style="377" bestFit="1" customWidth="1"/>
    <col min="15885" max="16128" width="9.140625" style="377"/>
    <col min="16129" max="16129" width="41.140625" style="377" customWidth="1"/>
    <col min="16130" max="16130" width="1.42578125" style="377" customWidth="1"/>
    <col min="16131" max="16132" width="10.140625" style="377" bestFit="1" customWidth="1"/>
    <col min="16133" max="16133" width="14.28515625" style="377" bestFit="1" customWidth="1"/>
    <col min="16134" max="16134" width="1.42578125" style="377" customWidth="1"/>
    <col min="16135" max="16136" width="10.140625" style="377" bestFit="1" customWidth="1"/>
    <col min="16137" max="16137" width="12.7109375" style="377" customWidth="1"/>
    <col min="16138" max="16138" width="1.42578125" style="377" customWidth="1"/>
    <col min="16139" max="16139" width="15.7109375" style="377" bestFit="1" customWidth="1"/>
    <col min="16140" max="16140" width="19.85546875" style="377" bestFit="1" customWidth="1"/>
    <col min="16141" max="16384" width="9.140625" style="377"/>
  </cols>
  <sheetData>
    <row r="1" spans="1:19" ht="18" x14ac:dyDescent="0.35">
      <c r="A1" s="117" t="s">
        <v>20</v>
      </c>
      <c r="B1" s="374"/>
      <c r="C1" s="375"/>
      <c r="D1" s="374"/>
      <c r="E1" s="375"/>
      <c r="F1" s="375"/>
      <c r="G1" s="375"/>
      <c r="H1" s="376"/>
      <c r="I1" s="375"/>
      <c r="J1" s="376"/>
      <c r="K1" s="376"/>
      <c r="L1" s="376"/>
    </row>
    <row r="2" spans="1:19" s="32" customFormat="1" ht="18" x14ac:dyDescent="0.3">
      <c r="A2" s="5" t="s">
        <v>261</v>
      </c>
      <c r="B2" s="5"/>
      <c r="C2" s="5"/>
      <c r="D2" s="28"/>
      <c r="E2" s="28"/>
      <c r="F2" s="27"/>
      <c r="G2" s="28"/>
      <c r="H2" s="28"/>
      <c r="I2" s="28"/>
      <c r="J2" s="29"/>
      <c r="K2" s="29"/>
      <c r="L2" s="30"/>
      <c r="M2" s="31"/>
      <c r="N2" s="31"/>
      <c r="O2" s="31"/>
      <c r="P2" s="31"/>
      <c r="Q2" s="31"/>
      <c r="R2" s="31"/>
      <c r="S2" s="31"/>
    </row>
    <row r="3" spans="1:19" ht="18" x14ac:dyDescent="0.35">
      <c r="A3" s="117" t="s">
        <v>19</v>
      </c>
      <c r="B3" s="448"/>
      <c r="C3" s="379"/>
      <c r="D3" s="378"/>
      <c r="E3" s="379"/>
      <c r="F3" s="379"/>
      <c r="G3" s="379"/>
      <c r="H3" s="376"/>
      <c r="I3" s="379"/>
      <c r="J3" s="380"/>
      <c r="K3" s="380"/>
      <c r="L3" s="376"/>
    </row>
    <row r="5" spans="1:19" s="456" customFormat="1" ht="18" x14ac:dyDescent="0.35">
      <c r="A5" s="450"/>
      <c r="B5" s="451"/>
      <c r="C5" s="791" t="s">
        <v>22</v>
      </c>
      <c r="D5" s="792"/>
      <c r="E5" s="793"/>
      <c r="F5" s="452"/>
      <c r="G5" s="794" t="s">
        <v>23</v>
      </c>
      <c r="H5" s="795"/>
      <c r="I5" s="796"/>
      <c r="J5" s="453"/>
      <c r="K5" s="454"/>
      <c r="L5" s="455"/>
    </row>
    <row r="6" spans="1:19" s="456" customFormat="1" ht="30" x14ac:dyDescent="0.3">
      <c r="A6" s="789" t="s">
        <v>213</v>
      </c>
      <c r="B6" s="451"/>
      <c r="C6" s="457" t="s">
        <v>25</v>
      </c>
      <c r="D6" s="408" t="s">
        <v>25</v>
      </c>
      <c r="E6" s="458" t="s">
        <v>27</v>
      </c>
      <c r="F6" s="459"/>
      <c r="G6" s="457" t="s">
        <v>25</v>
      </c>
      <c r="H6" s="408" t="s">
        <v>25</v>
      </c>
      <c r="I6" s="458" t="s">
        <v>27</v>
      </c>
      <c r="J6" s="460"/>
      <c r="K6" s="461" t="s">
        <v>28</v>
      </c>
      <c r="L6" s="462" t="s">
        <v>29</v>
      </c>
    </row>
    <row r="7" spans="1:19" s="456" customFormat="1" x14ac:dyDescent="0.3">
      <c r="A7" s="790"/>
      <c r="B7" s="451"/>
      <c r="C7" s="463" t="s">
        <v>30</v>
      </c>
      <c r="D7" s="415" t="s">
        <v>203</v>
      </c>
      <c r="E7" s="464" t="s">
        <v>204</v>
      </c>
      <c r="F7" s="459"/>
      <c r="G7" s="463" t="s">
        <v>30</v>
      </c>
      <c r="H7" s="415" t="s">
        <v>203</v>
      </c>
      <c r="I7" s="464" t="s">
        <v>204</v>
      </c>
      <c r="J7" s="460"/>
      <c r="K7" s="465" t="s">
        <v>32</v>
      </c>
      <c r="L7" s="466" t="s">
        <v>32</v>
      </c>
    </row>
    <row r="8" spans="1:19" s="503" customFormat="1" ht="62.25" customHeight="1" x14ac:dyDescent="0.3">
      <c r="A8" s="761" t="s">
        <v>214</v>
      </c>
      <c r="B8" s="501"/>
      <c r="C8" s="762">
        <v>51</v>
      </c>
      <c r="D8" s="763">
        <f t="shared" ref="D8:D13" si="0">C8/$C$15*100</f>
        <v>4.9610894941634243</v>
      </c>
      <c r="E8" s="764">
        <v>3275761</v>
      </c>
      <c r="F8" s="502"/>
      <c r="G8" s="762">
        <v>15</v>
      </c>
      <c r="H8" s="763">
        <f t="shared" ref="H8:H13" si="1">G8/$G$15*100</f>
        <v>4.9019607843137258</v>
      </c>
      <c r="I8" s="762">
        <v>1013722</v>
      </c>
      <c r="J8" s="501"/>
      <c r="K8" s="445">
        <f t="shared" ref="K8:K13" si="2">G8/C8*100</f>
        <v>29.411764705882355</v>
      </c>
      <c r="L8" s="445">
        <f t="shared" ref="L8:L13" si="3">I8/E8*100</f>
        <v>30.946152664983799</v>
      </c>
    </row>
    <row r="9" spans="1:19" s="503" customFormat="1" ht="62.25" customHeight="1" x14ac:dyDescent="0.3">
      <c r="A9" s="733" t="s">
        <v>215</v>
      </c>
      <c r="B9" s="501"/>
      <c r="C9" s="730">
        <v>59</v>
      </c>
      <c r="D9" s="731">
        <f t="shared" si="0"/>
        <v>5.7392996108949417</v>
      </c>
      <c r="E9" s="732">
        <v>3408528</v>
      </c>
      <c r="F9" s="502"/>
      <c r="G9" s="730">
        <v>15</v>
      </c>
      <c r="H9" s="731">
        <f t="shared" si="1"/>
        <v>4.9019607843137258</v>
      </c>
      <c r="I9" s="730">
        <v>931823</v>
      </c>
      <c r="J9" s="501"/>
      <c r="K9" s="445">
        <f t="shared" si="2"/>
        <v>25.423728813559322</v>
      </c>
      <c r="L9" s="445">
        <f t="shared" si="3"/>
        <v>27.337988715363348</v>
      </c>
    </row>
    <row r="10" spans="1:19" s="503" customFormat="1" ht="62.25" customHeight="1" x14ac:dyDescent="0.3">
      <c r="A10" s="733" t="s">
        <v>216</v>
      </c>
      <c r="B10" s="501"/>
      <c r="C10" s="730">
        <v>92</v>
      </c>
      <c r="D10" s="731">
        <f t="shared" si="0"/>
        <v>8.9494163424124515</v>
      </c>
      <c r="E10" s="732">
        <v>5775540</v>
      </c>
      <c r="F10" s="502"/>
      <c r="G10" s="730">
        <v>30</v>
      </c>
      <c r="H10" s="731">
        <f t="shared" si="1"/>
        <v>9.8039215686274517</v>
      </c>
      <c r="I10" s="730">
        <v>1899500</v>
      </c>
      <c r="J10" s="501"/>
      <c r="K10" s="445">
        <f t="shared" si="2"/>
        <v>32.608695652173914</v>
      </c>
      <c r="L10" s="445">
        <f t="shared" si="3"/>
        <v>32.888699584800726</v>
      </c>
    </row>
    <row r="11" spans="1:19" s="503" customFormat="1" ht="62.25" customHeight="1" x14ac:dyDescent="0.3">
      <c r="A11" s="733" t="s">
        <v>217</v>
      </c>
      <c r="B11" s="501"/>
      <c r="C11" s="730">
        <v>112</v>
      </c>
      <c r="D11" s="731">
        <f t="shared" si="0"/>
        <v>10.894941634241246</v>
      </c>
      <c r="E11" s="732">
        <v>6891491</v>
      </c>
      <c r="F11" s="502"/>
      <c r="G11" s="730">
        <v>17</v>
      </c>
      <c r="H11" s="731">
        <f t="shared" si="1"/>
        <v>5.5555555555555554</v>
      </c>
      <c r="I11" s="730">
        <v>1165441</v>
      </c>
      <c r="J11" s="501"/>
      <c r="K11" s="445">
        <f t="shared" si="2"/>
        <v>15.178571428571427</v>
      </c>
      <c r="L11" s="445">
        <f t="shared" si="3"/>
        <v>16.911304099504736</v>
      </c>
    </row>
    <row r="12" spans="1:19" s="503" customFormat="1" ht="62.25" customHeight="1" x14ac:dyDescent="0.3">
      <c r="A12" s="733" t="s">
        <v>218</v>
      </c>
      <c r="B12" s="501"/>
      <c r="C12" s="730">
        <v>706</v>
      </c>
      <c r="D12" s="731">
        <f t="shared" si="0"/>
        <v>68.677042801556425</v>
      </c>
      <c r="E12" s="732">
        <v>39612714</v>
      </c>
      <c r="F12" s="502"/>
      <c r="G12" s="730">
        <v>226</v>
      </c>
      <c r="H12" s="731">
        <f t="shared" si="1"/>
        <v>73.856209150326805</v>
      </c>
      <c r="I12" s="730">
        <v>13108010</v>
      </c>
      <c r="J12" s="501"/>
      <c r="K12" s="445">
        <f t="shared" si="2"/>
        <v>32.011331444759207</v>
      </c>
      <c r="L12" s="445">
        <f t="shared" si="3"/>
        <v>33.090411326020224</v>
      </c>
    </row>
    <row r="13" spans="1:19" s="503" customFormat="1" ht="62.25" customHeight="1" x14ac:dyDescent="0.3">
      <c r="A13" s="768" t="s">
        <v>219</v>
      </c>
      <c r="B13" s="501"/>
      <c r="C13" s="765">
        <v>8</v>
      </c>
      <c r="D13" s="766">
        <f t="shared" si="0"/>
        <v>0.77821011673151752</v>
      </c>
      <c r="E13" s="767">
        <v>543609</v>
      </c>
      <c r="F13" s="502"/>
      <c r="G13" s="765">
        <v>3</v>
      </c>
      <c r="H13" s="766">
        <f t="shared" si="1"/>
        <v>0.98039215686274506</v>
      </c>
      <c r="I13" s="765">
        <v>219112</v>
      </c>
      <c r="J13" s="501"/>
      <c r="K13" s="445">
        <f t="shared" si="2"/>
        <v>37.5</v>
      </c>
      <c r="L13" s="445">
        <f t="shared" si="3"/>
        <v>40.306911769304776</v>
      </c>
    </row>
    <row r="14" spans="1:19" s="456" customFormat="1" x14ac:dyDescent="0.3">
      <c r="A14" s="467"/>
      <c r="B14" s="468"/>
      <c r="C14" s="469"/>
      <c r="D14" s="470"/>
      <c r="E14" s="719"/>
      <c r="F14" s="472"/>
      <c r="G14" s="469"/>
      <c r="H14" s="470"/>
      <c r="I14" s="471"/>
      <c r="K14" s="473"/>
      <c r="L14" s="474"/>
    </row>
    <row r="15" spans="1:19" s="456" customFormat="1" x14ac:dyDescent="0.3">
      <c r="A15" s="475" t="s">
        <v>108</v>
      </c>
      <c r="B15" s="468"/>
      <c r="C15" s="476">
        <f>SUM(C8:C13)</f>
        <v>1028</v>
      </c>
      <c r="D15" s="477">
        <f>C15/$C$15*100</f>
        <v>100</v>
      </c>
      <c r="E15" s="720">
        <f>SUM(E8:E13)</f>
        <v>59507643</v>
      </c>
      <c r="F15" s="479"/>
      <c r="G15" s="476">
        <f>SUM(G8:G13)</f>
        <v>306</v>
      </c>
      <c r="H15" s="477">
        <f>G15/$G$15*100</f>
        <v>100</v>
      </c>
      <c r="I15" s="478">
        <f>SUM(I8:I13)</f>
        <v>18337608</v>
      </c>
      <c r="J15" s="468"/>
      <c r="K15" s="434">
        <f>G15/C15*100</f>
        <v>29.766536964980546</v>
      </c>
      <c r="L15" s="435">
        <f>I15/E15*100</f>
        <v>30.815550869658875</v>
      </c>
    </row>
    <row r="16" spans="1:19" s="488" customFormat="1" ht="18" x14ac:dyDescent="0.35">
      <c r="A16" s="480"/>
      <c r="B16" s="481"/>
      <c r="C16" s="482"/>
      <c r="D16" s="483"/>
      <c r="E16" s="721"/>
      <c r="F16" s="485"/>
      <c r="G16" s="482"/>
      <c r="H16" s="483"/>
      <c r="I16" s="484"/>
      <c r="J16" s="481"/>
      <c r="K16" s="486"/>
      <c r="L16" s="487"/>
    </row>
    <row r="17" spans="1:12" s="488" customFormat="1" ht="18" x14ac:dyDescent="0.35">
      <c r="A17" s="481"/>
      <c r="B17" s="481"/>
      <c r="C17" s="485"/>
      <c r="D17" s="489"/>
      <c r="E17" s="485"/>
      <c r="F17" s="485"/>
      <c r="G17" s="485"/>
      <c r="H17" s="489"/>
      <c r="I17" s="485"/>
      <c r="J17" s="481"/>
      <c r="K17" s="489"/>
      <c r="L17" s="489"/>
    </row>
    <row r="18" spans="1:12" s="490" customFormat="1" x14ac:dyDescent="0.3">
      <c r="A18" s="100" t="s">
        <v>109</v>
      </c>
      <c r="C18" s="491"/>
      <c r="D18" s="492"/>
      <c r="E18" s="493"/>
      <c r="F18" s="493"/>
      <c r="G18" s="493"/>
      <c r="H18" s="494"/>
      <c r="I18" s="491"/>
      <c r="J18" s="492"/>
      <c r="K18" s="495"/>
      <c r="L18" s="495"/>
    </row>
    <row r="19" spans="1:12" s="500" customFormat="1" x14ac:dyDescent="0.35">
      <c r="A19" s="100" t="s">
        <v>110</v>
      </c>
      <c r="B19" s="496"/>
      <c r="C19" s="497"/>
      <c r="D19" s="498"/>
      <c r="E19" s="497"/>
      <c r="F19" s="497"/>
      <c r="G19" s="497"/>
      <c r="H19" s="498"/>
      <c r="I19" s="497"/>
      <c r="J19" s="498"/>
      <c r="K19" s="499"/>
      <c r="L19" s="499"/>
    </row>
    <row r="20" spans="1:12" x14ac:dyDescent="0.3">
      <c r="A20" s="23" t="s">
        <v>280</v>
      </c>
      <c r="B20" s="377"/>
      <c r="C20" s="68"/>
      <c r="D20" s="384"/>
      <c r="E20" s="69"/>
      <c r="F20" s="395"/>
      <c r="G20" s="68"/>
      <c r="H20" s="396"/>
      <c r="I20" s="69"/>
    </row>
  </sheetData>
  <mergeCells count="3">
    <mergeCell ref="A6:A7"/>
    <mergeCell ref="C5:E5"/>
    <mergeCell ref="G5:I5"/>
  </mergeCells>
  <printOptions horizontalCentered="1"/>
  <pageMargins left="0" right="0" top="0.39370078740157483" bottom="0.39370078740157483" header="0" footer="0"/>
  <pageSetup scale="85" orientation="landscape" r:id="rId1"/>
  <headerFoot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T133"/>
  <sheetViews>
    <sheetView topLeftCell="A121" workbookViewId="0">
      <selection activeCell="A123" sqref="A123"/>
    </sheetView>
  </sheetViews>
  <sheetFormatPr defaultRowHeight="15" x14ac:dyDescent="0.3"/>
  <cols>
    <col min="1" max="1" width="41.28515625" style="32" customWidth="1"/>
    <col min="2" max="2" width="1.42578125" style="32" customWidth="1"/>
    <col min="3" max="5" width="14.28515625" style="69" customWidth="1"/>
    <col min="6" max="6" width="1.42578125" style="70" customWidth="1"/>
    <col min="7" max="9" width="14.28515625" style="69" customWidth="1"/>
    <col min="10" max="10" width="1.42578125" style="71" customWidth="1"/>
    <col min="11" max="11" width="16.5703125" style="715" bestFit="1" customWidth="1"/>
    <col min="12" max="12" width="20.85546875" style="714" bestFit="1" customWidth="1"/>
    <col min="13" max="13" width="22.140625" style="31" customWidth="1"/>
    <col min="14" max="14" width="9.28515625" style="31" bestFit="1" customWidth="1"/>
    <col min="15" max="15" width="12.85546875" style="31" bestFit="1" customWidth="1"/>
    <col min="16" max="16" width="10.85546875" style="31" bestFit="1" customWidth="1"/>
    <col min="17" max="18" width="9.28515625" style="31" bestFit="1" customWidth="1"/>
    <col min="19" max="19" width="11.85546875" style="31" bestFit="1" customWidth="1"/>
    <col min="20" max="256" width="9.140625" style="32"/>
    <col min="257" max="257" width="41.28515625" style="32" customWidth="1"/>
    <col min="258" max="258" width="1.42578125" style="32" customWidth="1"/>
    <col min="259" max="261" width="14.28515625" style="32" customWidth="1"/>
    <col min="262" max="262" width="1.42578125" style="32" customWidth="1"/>
    <col min="263" max="265" width="14.28515625" style="32" customWidth="1"/>
    <col min="266" max="266" width="1.42578125" style="32" customWidth="1"/>
    <col min="267" max="267" width="16.5703125" style="32" bestFit="1" customWidth="1"/>
    <col min="268" max="268" width="20.85546875" style="32" bestFit="1" customWidth="1"/>
    <col min="269" max="269" width="22.140625" style="32" customWidth="1"/>
    <col min="270" max="270" width="9.28515625" style="32" bestFit="1" customWidth="1"/>
    <col min="271" max="271" width="12.85546875" style="32" bestFit="1" customWidth="1"/>
    <col min="272" max="272" width="10.85546875" style="32" bestFit="1" customWidth="1"/>
    <col min="273" max="274" width="9.28515625" style="32" bestFit="1" customWidth="1"/>
    <col min="275" max="275" width="11.85546875" style="32" bestFit="1" customWidth="1"/>
    <col min="276" max="512" width="9.140625" style="32"/>
    <col min="513" max="513" width="41.28515625" style="32" customWidth="1"/>
    <col min="514" max="514" width="1.42578125" style="32" customWidth="1"/>
    <col min="515" max="517" width="14.28515625" style="32" customWidth="1"/>
    <col min="518" max="518" width="1.42578125" style="32" customWidth="1"/>
    <col min="519" max="521" width="14.28515625" style="32" customWidth="1"/>
    <col min="522" max="522" width="1.42578125" style="32" customWidth="1"/>
    <col min="523" max="523" width="16.5703125" style="32" bestFit="1" customWidth="1"/>
    <col min="524" max="524" width="20.85546875" style="32" bestFit="1" customWidth="1"/>
    <col min="525" max="525" width="22.140625" style="32" customWidth="1"/>
    <col min="526" max="526" width="9.28515625" style="32" bestFit="1" customWidth="1"/>
    <col min="527" max="527" width="12.85546875" style="32" bestFit="1" customWidth="1"/>
    <col min="528" max="528" width="10.85546875" style="32" bestFit="1" customWidth="1"/>
    <col min="529" max="530" width="9.28515625" style="32" bestFit="1" customWidth="1"/>
    <col min="531" max="531" width="11.85546875" style="32" bestFit="1" customWidth="1"/>
    <col min="532" max="768" width="9.140625" style="32"/>
    <col min="769" max="769" width="41.28515625" style="32" customWidth="1"/>
    <col min="770" max="770" width="1.42578125" style="32" customWidth="1"/>
    <col min="771" max="773" width="14.28515625" style="32" customWidth="1"/>
    <col min="774" max="774" width="1.42578125" style="32" customWidth="1"/>
    <col min="775" max="777" width="14.28515625" style="32" customWidth="1"/>
    <col min="778" max="778" width="1.42578125" style="32" customWidth="1"/>
    <col min="779" max="779" width="16.5703125" style="32" bestFit="1" customWidth="1"/>
    <col min="780" max="780" width="20.85546875" style="32" bestFit="1" customWidth="1"/>
    <col min="781" max="781" width="22.140625" style="32" customWidth="1"/>
    <col min="782" max="782" width="9.28515625" style="32" bestFit="1" customWidth="1"/>
    <col min="783" max="783" width="12.85546875" style="32" bestFit="1" customWidth="1"/>
    <col min="784" max="784" width="10.85546875" style="32" bestFit="1" customWidth="1"/>
    <col min="785" max="786" width="9.28515625" style="32" bestFit="1" customWidth="1"/>
    <col min="787" max="787" width="11.85546875" style="32" bestFit="1" customWidth="1"/>
    <col min="788" max="1024" width="9.140625" style="32"/>
    <col min="1025" max="1025" width="41.28515625" style="32" customWidth="1"/>
    <col min="1026" max="1026" width="1.42578125" style="32" customWidth="1"/>
    <col min="1027" max="1029" width="14.28515625" style="32" customWidth="1"/>
    <col min="1030" max="1030" width="1.42578125" style="32" customWidth="1"/>
    <col min="1031" max="1033" width="14.28515625" style="32" customWidth="1"/>
    <col min="1034" max="1034" width="1.42578125" style="32" customWidth="1"/>
    <col min="1035" max="1035" width="16.5703125" style="32" bestFit="1" customWidth="1"/>
    <col min="1036" max="1036" width="20.85546875" style="32" bestFit="1" customWidth="1"/>
    <col min="1037" max="1037" width="22.140625" style="32" customWidth="1"/>
    <col min="1038" max="1038" width="9.28515625" style="32" bestFit="1" customWidth="1"/>
    <col min="1039" max="1039" width="12.85546875" style="32" bestFit="1" customWidth="1"/>
    <col min="1040" max="1040" width="10.85546875" style="32" bestFit="1" customWidth="1"/>
    <col min="1041" max="1042" width="9.28515625" style="32" bestFit="1" customWidth="1"/>
    <col min="1043" max="1043" width="11.85546875" style="32" bestFit="1" customWidth="1"/>
    <col min="1044" max="1280" width="9.140625" style="32"/>
    <col min="1281" max="1281" width="41.28515625" style="32" customWidth="1"/>
    <col min="1282" max="1282" width="1.42578125" style="32" customWidth="1"/>
    <col min="1283" max="1285" width="14.28515625" style="32" customWidth="1"/>
    <col min="1286" max="1286" width="1.42578125" style="32" customWidth="1"/>
    <col min="1287" max="1289" width="14.28515625" style="32" customWidth="1"/>
    <col min="1290" max="1290" width="1.42578125" style="32" customWidth="1"/>
    <col min="1291" max="1291" width="16.5703125" style="32" bestFit="1" customWidth="1"/>
    <col min="1292" max="1292" width="20.85546875" style="32" bestFit="1" customWidth="1"/>
    <col min="1293" max="1293" width="22.140625" style="32" customWidth="1"/>
    <col min="1294" max="1294" width="9.28515625" style="32" bestFit="1" customWidth="1"/>
    <col min="1295" max="1295" width="12.85546875" style="32" bestFit="1" customWidth="1"/>
    <col min="1296" max="1296" width="10.85546875" style="32" bestFit="1" customWidth="1"/>
    <col min="1297" max="1298" width="9.28515625" style="32" bestFit="1" customWidth="1"/>
    <col min="1299" max="1299" width="11.85546875" style="32" bestFit="1" customWidth="1"/>
    <col min="1300" max="1536" width="9.140625" style="32"/>
    <col min="1537" max="1537" width="41.28515625" style="32" customWidth="1"/>
    <col min="1538" max="1538" width="1.42578125" style="32" customWidth="1"/>
    <col min="1539" max="1541" width="14.28515625" style="32" customWidth="1"/>
    <col min="1542" max="1542" width="1.42578125" style="32" customWidth="1"/>
    <col min="1543" max="1545" width="14.28515625" style="32" customWidth="1"/>
    <col min="1546" max="1546" width="1.42578125" style="32" customWidth="1"/>
    <col min="1547" max="1547" width="16.5703125" style="32" bestFit="1" customWidth="1"/>
    <col min="1548" max="1548" width="20.85546875" style="32" bestFit="1" customWidth="1"/>
    <col min="1549" max="1549" width="22.140625" style="32" customWidth="1"/>
    <col min="1550" max="1550" width="9.28515625" style="32" bestFit="1" customWidth="1"/>
    <col min="1551" max="1551" width="12.85546875" style="32" bestFit="1" customWidth="1"/>
    <col min="1552" max="1552" width="10.85546875" style="32" bestFit="1" customWidth="1"/>
    <col min="1553" max="1554" width="9.28515625" style="32" bestFit="1" customWidth="1"/>
    <col min="1555" max="1555" width="11.85546875" style="32" bestFit="1" customWidth="1"/>
    <col min="1556" max="1792" width="9.140625" style="32"/>
    <col min="1793" max="1793" width="41.28515625" style="32" customWidth="1"/>
    <col min="1794" max="1794" width="1.42578125" style="32" customWidth="1"/>
    <col min="1795" max="1797" width="14.28515625" style="32" customWidth="1"/>
    <col min="1798" max="1798" width="1.42578125" style="32" customWidth="1"/>
    <col min="1799" max="1801" width="14.28515625" style="32" customWidth="1"/>
    <col min="1802" max="1802" width="1.42578125" style="32" customWidth="1"/>
    <col min="1803" max="1803" width="16.5703125" style="32" bestFit="1" customWidth="1"/>
    <col min="1804" max="1804" width="20.85546875" style="32" bestFit="1" customWidth="1"/>
    <col min="1805" max="1805" width="22.140625" style="32" customWidth="1"/>
    <col min="1806" max="1806" width="9.28515625" style="32" bestFit="1" customWidth="1"/>
    <col min="1807" max="1807" width="12.85546875" style="32" bestFit="1" customWidth="1"/>
    <col min="1808" max="1808" width="10.85546875" style="32" bestFit="1" customWidth="1"/>
    <col min="1809" max="1810" width="9.28515625" style="32" bestFit="1" customWidth="1"/>
    <col min="1811" max="1811" width="11.85546875" style="32" bestFit="1" customWidth="1"/>
    <col min="1812" max="2048" width="9.140625" style="32"/>
    <col min="2049" max="2049" width="41.28515625" style="32" customWidth="1"/>
    <col min="2050" max="2050" width="1.42578125" style="32" customWidth="1"/>
    <col min="2051" max="2053" width="14.28515625" style="32" customWidth="1"/>
    <col min="2054" max="2054" width="1.42578125" style="32" customWidth="1"/>
    <col min="2055" max="2057" width="14.28515625" style="32" customWidth="1"/>
    <col min="2058" max="2058" width="1.42578125" style="32" customWidth="1"/>
    <col min="2059" max="2059" width="16.5703125" style="32" bestFit="1" customWidth="1"/>
    <col min="2060" max="2060" width="20.85546875" style="32" bestFit="1" customWidth="1"/>
    <col min="2061" max="2061" width="22.140625" style="32" customWidth="1"/>
    <col min="2062" max="2062" width="9.28515625" style="32" bestFit="1" customWidth="1"/>
    <col min="2063" max="2063" width="12.85546875" style="32" bestFit="1" customWidth="1"/>
    <col min="2064" max="2064" width="10.85546875" style="32" bestFit="1" customWidth="1"/>
    <col min="2065" max="2066" width="9.28515625" style="32" bestFit="1" customWidth="1"/>
    <col min="2067" max="2067" width="11.85546875" style="32" bestFit="1" customWidth="1"/>
    <col min="2068" max="2304" width="9.140625" style="32"/>
    <col min="2305" max="2305" width="41.28515625" style="32" customWidth="1"/>
    <col min="2306" max="2306" width="1.42578125" style="32" customWidth="1"/>
    <col min="2307" max="2309" width="14.28515625" style="32" customWidth="1"/>
    <col min="2310" max="2310" width="1.42578125" style="32" customWidth="1"/>
    <col min="2311" max="2313" width="14.28515625" style="32" customWidth="1"/>
    <col min="2314" max="2314" width="1.42578125" style="32" customWidth="1"/>
    <col min="2315" max="2315" width="16.5703125" style="32" bestFit="1" customWidth="1"/>
    <col min="2316" max="2316" width="20.85546875" style="32" bestFit="1" customWidth="1"/>
    <col min="2317" max="2317" width="22.140625" style="32" customWidth="1"/>
    <col min="2318" max="2318" width="9.28515625" style="32" bestFit="1" customWidth="1"/>
    <col min="2319" max="2319" width="12.85546875" style="32" bestFit="1" customWidth="1"/>
    <col min="2320" max="2320" width="10.85546875" style="32" bestFit="1" customWidth="1"/>
    <col min="2321" max="2322" width="9.28515625" style="32" bestFit="1" customWidth="1"/>
    <col min="2323" max="2323" width="11.85546875" style="32" bestFit="1" customWidth="1"/>
    <col min="2324" max="2560" width="9.140625" style="32"/>
    <col min="2561" max="2561" width="41.28515625" style="32" customWidth="1"/>
    <col min="2562" max="2562" width="1.42578125" style="32" customWidth="1"/>
    <col min="2563" max="2565" width="14.28515625" style="32" customWidth="1"/>
    <col min="2566" max="2566" width="1.42578125" style="32" customWidth="1"/>
    <col min="2567" max="2569" width="14.28515625" style="32" customWidth="1"/>
    <col min="2570" max="2570" width="1.42578125" style="32" customWidth="1"/>
    <col min="2571" max="2571" width="16.5703125" style="32" bestFit="1" customWidth="1"/>
    <col min="2572" max="2572" width="20.85546875" style="32" bestFit="1" customWidth="1"/>
    <col min="2573" max="2573" width="22.140625" style="32" customWidth="1"/>
    <col min="2574" max="2574" width="9.28515625" style="32" bestFit="1" customWidth="1"/>
    <col min="2575" max="2575" width="12.85546875" style="32" bestFit="1" customWidth="1"/>
    <col min="2576" max="2576" width="10.85546875" style="32" bestFit="1" customWidth="1"/>
    <col min="2577" max="2578" width="9.28515625" style="32" bestFit="1" customWidth="1"/>
    <col min="2579" max="2579" width="11.85546875" style="32" bestFit="1" customWidth="1"/>
    <col min="2580" max="2816" width="9.140625" style="32"/>
    <col min="2817" max="2817" width="41.28515625" style="32" customWidth="1"/>
    <col min="2818" max="2818" width="1.42578125" style="32" customWidth="1"/>
    <col min="2819" max="2821" width="14.28515625" style="32" customWidth="1"/>
    <col min="2822" max="2822" width="1.42578125" style="32" customWidth="1"/>
    <col min="2823" max="2825" width="14.28515625" style="32" customWidth="1"/>
    <col min="2826" max="2826" width="1.42578125" style="32" customWidth="1"/>
    <col min="2827" max="2827" width="16.5703125" style="32" bestFit="1" customWidth="1"/>
    <col min="2828" max="2828" width="20.85546875" style="32" bestFit="1" customWidth="1"/>
    <col min="2829" max="2829" width="22.140625" style="32" customWidth="1"/>
    <col min="2830" max="2830" width="9.28515625" style="32" bestFit="1" customWidth="1"/>
    <col min="2831" max="2831" width="12.85546875" style="32" bestFit="1" customWidth="1"/>
    <col min="2832" max="2832" width="10.85546875" style="32" bestFit="1" customWidth="1"/>
    <col min="2833" max="2834" width="9.28515625" style="32" bestFit="1" customWidth="1"/>
    <col min="2835" max="2835" width="11.85546875" style="32" bestFit="1" customWidth="1"/>
    <col min="2836" max="3072" width="9.140625" style="32"/>
    <col min="3073" max="3073" width="41.28515625" style="32" customWidth="1"/>
    <col min="3074" max="3074" width="1.42578125" style="32" customWidth="1"/>
    <col min="3075" max="3077" width="14.28515625" style="32" customWidth="1"/>
    <col min="3078" max="3078" width="1.42578125" style="32" customWidth="1"/>
    <col min="3079" max="3081" width="14.28515625" style="32" customWidth="1"/>
    <col min="3082" max="3082" width="1.42578125" style="32" customWidth="1"/>
    <col min="3083" max="3083" width="16.5703125" style="32" bestFit="1" customWidth="1"/>
    <col min="3084" max="3084" width="20.85546875" style="32" bestFit="1" customWidth="1"/>
    <col min="3085" max="3085" width="22.140625" style="32" customWidth="1"/>
    <col min="3086" max="3086" width="9.28515625" style="32" bestFit="1" customWidth="1"/>
    <col min="3087" max="3087" width="12.85546875" style="32" bestFit="1" customWidth="1"/>
    <col min="3088" max="3088" width="10.85546875" style="32" bestFit="1" customWidth="1"/>
    <col min="3089" max="3090" width="9.28515625" style="32" bestFit="1" customWidth="1"/>
    <col min="3091" max="3091" width="11.85546875" style="32" bestFit="1" customWidth="1"/>
    <col min="3092" max="3328" width="9.140625" style="32"/>
    <col min="3329" max="3329" width="41.28515625" style="32" customWidth="1"/>
    <col min="3330" max="3330" width="1.42578125" style="32" customWidth="1"/>
    <col min="3331" max="3333" width="14.28515625" style="32" customWidth="1"/>
    <col min="3334" max="3334" width="1.42578125" style="32" customWidth="1"/>
    <col min="3335" max="3337" width="14.28515625" style="32" customWidth="1"/>
    <col min="3338" max="3338" width="1.42578125" style="32" customWidth="1"/>
    <col min="3339" max="3339" width="16.5703125" style="32" bestFit="1" customWidth="1"/>
    <col min="3340" max="3340" width="20.85546875" style="32" bestFit="1" customWidth="1"/>
    <col min="3341" max="3341" width="22.140625" style="32" customWidth="1"/>
    <col min="3342" max="3342" width="9.28515625" style="32" bestFit="1" customWidth="1"/>
    <col min="3343" max="3343" width="12.85546875" style="32" bestFit="1" customWidth="1"/>
    <col min="3344" max="3344" width="10.85546875" style="32" bestFit="1" customWidth="1"/>
    <col min="3345" max="3346" width="9.28515625" style="32" bestFit="1" customWidth="1"/>
    <col min="3347" max="3347" width="11.85546875" style="32" bestFit="1" customWidth="1"/>
    <col min="3348" max="3584" width="9.140625" style="32"/>
    <col min="3585" max="3585" width="41.28515625" style="32" customWidth="1"/>
    <col min="3586" max="3586" width="1.42578125" style="32" customWidth="1"/>
    <col min="3587" max="3589" width="14.28515625" style="32" customWidth="1"/>
    <col min="3590" max="3590" width="1.42578125" style="32" customWidth="1"/>
    <col min="3591" max="3593" width="14.28515625" style="32" customWidth="1"/>
    <col min="3594" max="3594" width="1.42578125" style="32" customWidth="1"/>
    <col min="3595" max="3595" width="16.5703125" style="32" bestFit="1" customWidth="1"/>
    <col min="3596" max="3596" width="20.85546875" style="32" bestFit="1" customWidth="1"/>
    <col min="3597" max="3597" width="22.140625" style="32" customWidth="1"/>
    <col min="3598" max="3598" width="9.28515625" style="32" bestFit="1" customWidth="1"/>
    <col min="3599" max="3599" width="12.85546875" style="32" bestFit="1" customWidth="1"/>
    <col min="3600" max="3600" width="10.85546875" style="32" bestFit="1" customWidth="1"/>
    <col min="3601" max="3602" width="9.28515625" style="32" bestFit="1" customWidth="1"/>
    <col min="3603" max="3603" width="11.85546875" style="32" bestFit="1" customWidth="1"/>
    <col min="3604" max="3840" width="9.140625" style="32"/>
    <col min="3841" max="3841" width="41.28515625" style="32" customWidth="1"/>
    <col min="3842" max="3842" width="1.42578125" style="32" customWidth="1"/>
    <col min="3843" max="3845" width="14.28515625" style="32" customWidth="1"/>
    <col min="3846" max="3846" width="1.42578125" style="32" customWidth="1"/>
    <col min="3847" max="3849" width="14.28515625" style="32" customWidth="1"/>
    <col min="3850" max="3850" width="1.42578125" style="32" customWidth="1"/>
    <col min="3851" max="3851" width="16.5703125" style="32" bestFit="1" customWidth="1"/>
    <col min="3852" max="3852" width="20.85546875" style="32" bestFit="1" customWidth="1"/>
    <col min="3853" max="3853" width="22.140625" style="32" customWidth="1"/>
    <col min="3854" max="3854" width="9.28515625" style="32" bestFit="1" customWidth="1"/>
    <col min="3855" max="3855" width="12.85546875" style="32" bestFit="1" customWidth="1"/>
    <col min="3856" max="3856" width="10.85546875" style="32" bestFit="1" customWidth="1"/>
    <col min="3857" max="3858" width="9.28515625" style="32" bestFit="1" customWidth="1"/>
    <col min="3859" max="3859" width="11.85546875" style="32" bestFit="1" customWidth="1"/>
    <col min="3860" max="4096" width="9.140625" style="32"/>
    <col min="4097" max="4097" width="41.28515625" style="32" customWidth="1"/>
    <col min="4098" max="4098" width="1.42578125" style="32" customWidth="1"/>
    <col min="4099" max="4101" width="14.28515625" style="32" customWidth="1"/>
    <col min="4102" max="4102" width="1.42578125" style="32" customWidth="1"/>
    <col min="4103" max="4105" width="14.28515625" style="32" customWidth="1"/>
    <col min="4106" max="4106" width="1.42578125" style="32" customWidth="1"/>
    <col min="4107" max="4107" width="16.5703125" style="32" bestFit="1" customWidth="1"/>
    <col min="4108" max="4108" width="20.85546875" style="32" bestFit="1" customWidth="1"/>
    <col min="4109" max="4109" width="22.140625" style="32" customWidth="1"/>
    <col min="4110" max="4110" width="9.28515625" style="32" bestFit="1" customWidth="1"/>
    <col min="4111" max="4111" width="12.85546875" style="32" bestFit="1" customWidth="1"/>
    <col min="4112" max="4112" width="10.85546875" style="32" bestFit="1" customWidth="1"/>
    <col min="4113" max="4114" width="9.28515625" style="32" bestFit="1" customWidth="1"/>
    <col min="4115" max="4115" width="11.85546875" style="32" bestFit="1" customWidth="1"/>
    <col min="4116" max="4352" width="9.140625" style="32"/>
    <col min="4353" max="4353" width="41.28515625" style="32" customWidth="1"/>
    <col min="4354" max="4354" width="1.42578125" style="32" customWidth="1"/>
    <col min="4355" max="4357" width="14.28515625" style="32" customWidth="1"/>
    <col min="4358" max="4358" width="1.42578125" style="32" customWidth="1"/>
    <col min="4359" max="4361" width="14.28515625" style="32" customWidth="1"/>
    <col min="4362" max="4362" width="1.42578125" style="32" customWidth="1"/>
    <col min="4363" max="4363" width="16.5703125" style="32" bestFit="1" customWidth="1"/>
    <col min="4364" max="4364" width="20.85546875" style="32" bestFit="1" customWidth="1"/>
    <col min="4365" max="4365" width="22.140625" style="32" customWidth="1"/>
    <col min="4366" max="4366" width="9.28515625" style="32" bestFit="1" customWidth="1"/>
    <col min="4367" max="4367" width="12.85546875" style="32" bestFit="1" customWidth="1"/>
    <col min="4368" max="4368" width="10.85546875" style="32" bestFit="1" customWidth="1"/>
    <col min="4369" max="4370" width="9.28515625" style="32" bestFit="1" customWidth="1"/>
    <col min="4371" max="4371" width="11.85546875" style="32" bestFit="1" customWidth="1"/>
    <col min="4372" max="4608" width="9.140625" style="32"/>
    <col min="4609" max="4609" width="41.28515625" style="32" customWidth="1"/>
    <col min="4610" max="4610" width="1.42578125" style="32" customWidth="1"/>
    <col min="4611" max="4613" width="14.28515625" style="32" customWidth="1"/>
    <col min="4614" max="4614" width="1.42578125" style="32" customWidth="1"/>
    <col min="4615" max="4617" width="14.28515625" style="32" customWidth="1"/>
    <col min="4618" max="4618" width="1.42578125" style="32" customWidth="1"/>
    <col min="4619" max="4619" width="16.5703125" style="32" bestFit="1" customWidth="1"/>
    <col min="4620" max="4620" width="20.85546875" style="32" bestFit="1" customWidth="1"/>
    <col min="4621" max="4621" width="22.140625" style="32" customWidth="1"/>
    <col min="4622" max="4622" width="9.28515625" style="32" bestFit="1" customWidth="1"/>
    <col min="4623" max="4623" width="12.85546875" style="32" bestFit="1" customWidth="1"/>
    <col min="4624" max="4624" width="10.85546875" style="32" bestFit="1" customWidth="1"/>
    <col min="4625" max="4626" width="9.28515625" style="32" bestFit="1" customWidth="1"/>
    <col min="4627" max="4627" width="11.85546875" style="32" bestFit="1" customWidth="1"/>
    <col min="4628" max="4864" width="9.140625" style="32"/>
    <col min="4865" max="4865" width="41.28515625" style="32" customWidth="1"/>
    <col min="4866" max="4866" width="1.42578125" style="32" customWidth="1"/>
    <col min="4867" max="4869" width="14.28515625" style="32" customWidth="1"/>
    <col min="4870" max="4870" width="1.42578125" style="32" customWidth="1"/>
    <col min="4871" max="4873" width="14.28515625" style="32" customWidth="1"/>
    <col min="4874" max="4874" width="1.42578125" style="32" customWidth="1"/>
    <col min="4875" max="4875" width="16.5703125" style="32" bestFit="1" customWidth="1"/>
    <col min="4876" max="4876" width="20.85546875" style="32" bestFit="1" customWidth="1"/>
    <col min="4877" max="4877" width="22.140625" style="32" customWidth="1"/>
    <col min="4878" max="4878" width="9.28515625" style="32" bestFit="1" customWidth="1"/>
    <col min="4879" max="4879" width="12.85546875" style="32" bestFit="1" customWidth="1"/>
    <col min="4880" max="4880" width="10.85546875" style="32" bestFit="1" customWidth="1"/>
    <col min="4881" max="4882" width="9.28515625" style="32" bestFit="1" customWidth="1"/>
    <col min="4883" max="4883" width="11.85546875" style="32" bestFit="1" customWidth="1"/>
    <col min="4884" max="5120" width="9.140625" style="32"/>
    <col min="5121" max="5121" width="41.28515625" style="32" customWidth="1"/>
    <col min="5122" max="5122" width="1.42578125" style="32" customWidth="1"/>
    <col min="5123" max="5125" width="14.28515625" style="32" customWidth="1"/>
    <col min="5126" max="5126" width="1.42578125" style="32" customWidth="1"/>
    <col min="5127" max="5129" width="14.28515625" style="32" customWidth="1"/>
    <col min="5130" max="5130" width="1.42578125" style="32" customWidth="1"/>
    <col min="5131" max="5131" width="16.5703125" style="32" bestFit="1" customWidth="1"/>
    <col min="5132" max="5132" width="20.85546875" style="32" bestFit="1" customWidth="1"/>
    <col min="5133" max="5133" width="22.140625" style="32" customWidth="1"/>
    <col min="5134" max="5134" width="9.28515625" style="32" bestFit="1" customWidth="1"/>
    <col min="5135" max="5135" width="12.85546875" style="32" bestFit="1" customWidth="1"/>
    <col min="5136" max="5136" width="10.85546875" style="32" bestFit="1" customWidth="1"/>
    <col min="5137" max="5138" width="9.28515625" style="32" bestFit="1" customWidth="1"/>
    <col min="5139" max="5139" width="11.85546875" style="32" bestFit="1" customWidth="1"/>
    <col min="5140" max="5376" width="9.140625" style="32"/>
    <col min="5377" max="5377" width="41.28515625" style="32" customWidth="1"/>
    <col min="5378" max="5378" width="1.42578125" style="32" customWidth="1"/>
    <col min="5379" max="5381" width="14.28515625" style="32" customWidth="1"/>
    <col min="5382" max="5382" width="1.42578125" style="32" customWidth="1"/>
    <col min="5383" max="5385" width="14.28515625" style="32" customWidth="1"/>
    <col min="5386" max="5386" width="1.42578125" style="32" customWidth="1"/>
    <col min="5387" max="5387" width="16.5703125" style="32" bestFit="1" customWidth="1"/>
    <col min="5388" max="5388" width="20.85546875" style="32" bestFit="1" customWidth="1"/>
    <col min="5389" max="5389" width="22.140625" style="32" customWidth="1"/>
    <col min="5390" max="5390" width="9.28515625" style="32" bestFit="1" customWidth="1"/>
    <col min="5391" max="5391" width="12.85546875" style="32" bestFit="1" customWidth="1"/>
    <col min="5392" max="5392" width="10.85546875" style="32" bestFit="1" customWidth="1"/>
    <col min="5393" max="5394" width="9.28515625" style="32" bestFit="1" customWidth="1"/>
    <col min="5395" max="5395" width="11.85546875" style="32" bestFit="1" customWidth="1"/>
    <col min="5396" max="5632" width="9.140625" style="32"/>
    <col min="5633" max="5633" width="41.28515625" style="32" customWidth="1"/>
    <col min="5634" max="5634" width="1.42578125" style="32" customWidth="1"/>
    <col min="5635" max="5637" width="14.28515625" style="32" customWidth="1"/>
    <col min="5638" max="5638" width="1.42578125" style="32" customWidth="1"/>
    <col min="5639" max="5641" width="14.28515625" style="32" customWidth="1"/>
    <col min="5642" max="5642" width="1.42578125" style="32" customWidth="1"/>
    <col min="5643" max="5643" width="16.5703125" style="32" bestFit="1" customWidth="1"/>
    <col min="5644" max="5644" width="20.85546875" style="32" bestFit="1" customWidth="1"/>
    <col min="5645" max="5645" width="22.140625" style="32" customWidth="1"/>
    <col min="5646" max="5646" width="9.28515625" style="32" bestFit="1" customWidth="1"/>
    <col min="5647" max="5647" width="12.85546875" style="32" bestFit="1" customWidth="1"/>
    <col min="5648" max="5648" width="10.85546875" style="32" bestFit="1" customWidth="1"/>
    <col min="5649" max="5650" width="9.28515625" style="32" bestFit="1" customWidth="1"/>
    <col min="5651" max="5651" width="11.85546875" style="32" bestFit="1" customWidth="1"/>
    <col min="5652" max="5888" width="9.140625" style="32"/>
    <col min="5889" max="5889" width="41.28515625" style="32" customWidth="1"/>
    <col min="5890" max="5890" width="1.42578125" style="32" customWidth="1"/>
    <col min="5891" max="5893" width="14.28515625" style="32" customWidth="1"/>
    <col min="5894" max="5894" width="1.42578125" style="32" customWidth="1"/>
    <col min="5895" max="5897" width="14.28515625" style="32" customWidth="1"/>
    <col min="5898" max="5898" width="1.42578125" style="32" customWidth="1"/>
    <col min="5899" max="5899" width="16.5703125" style="32" bestFit="1" customWidth="1"/>
    <col min="5900" max="5900" width="20.85546875" style="32" bestFit="1" customWidth="1"/>
    <col min="5901" max="5901" width="22.140625" style="32" customWidth="1"/>
    <col min="5902" max="5902" width="9.28515625" style="32" bestFit="1" customWidth="1"/>
    <col min="5903" max="5903" width="12.85546875" style="32" bestFit="1" customWidth="1"/>
    <col min="5904" max="5904" width="10.85546875" style="32" bestFit="1" customWidth="1"/>
    <col min="5905" max="5906" width="9.28515625" style="32" bestFit="1" customWidth="1"/>
    <col min="5907" max="5907" width="11.85546875" style="32" bestFit="1" customWidth="1"/>
    <col min="5908" max="6144" width="9.140625" style="32"/>
    <col min="6145" max="6145" width="41.28515625" style="32" customWidth="1"/>
    <col min="6146" max="6146" width="1.42578125" style="32" customWidth="1"/>
    <col min="6147" max="6149" width="14.28515625" style="32" customWidth="1"/>
    <col min="6150" max="6150" width="1.42578125" style="32" customWidth="1"/>
    <col min="6151" max="6153" width="14.28515625" style="32" customWidth="1"/>
    <col min="6154" max="6154" width="1.42578125" style="32" customWidth="1"/>
    <col min="6155" max="6155" width="16.5703125" style="32" bestFit="1" customWidth="1"/>
    <col min="6156" max="6156" width="20.85546875" style="32" bestFit="1" customWidth="1"/>
    <col min="6157" max="6157" width="22.140625" style="32" customWidth="1"/>
    <col min="6158" max="6158" width="9.28515625" style="32" bestFit="1" customWidth="1"/>
    <col min="6159" max="6159" width="12.85546875" style="32" bestFit="1" customWidth="1"/>
    <col min="6160" max="6160" width="10.85546875" style="32" bestFit="1" customWidth="1"/>
    <col min="6161" max="6162" width="9.28515625" style="32" bestFit="1" customWidth="1"/>
    <col min="6163" max="6163" width="11.85546875" style="32" bestFit="1" customWidth="1"/>
    <col min="6164" max="6400" width="9.140625" style="32"/>
    <col min="6401" max="6401" width="41.28515625" style="32" customWidth="1"/>
    <col min="6402" max="6402" width="1.42578125" style="32" customWidth="1"/>
    <col min="6403" max="6405" width="14.28515625" style="32" customWidth="1"/>
    <col min="6406" max="6406" width="1.42578125" style="32" customWidth="1"/>
    <col min="6407" max="6409" width="14.28515625" style="32" customWidth="1"/>
    <col min="6410" max="6410" width="1.42578125" style="32" customWidth="1"/>
    <col min="6411" max="6411" width="16.5703125" style="32" bestFit="1" customWidth="1"/>
    <col min="6412" max="6412" width="20.85546875" style="32" bestFit="1" customWidth="1"/>
    <col min="6413" max="6413" width="22.140625" style="32" customWidth="1"/>
    <col min="6414" max="6414" width="9.28515625" style="32" bestFit="1" customWidth="1"/>
    <col min="6415" max="6415" width="12.85546875" style="32" bestFit="1" customWidth="1"/>
    <col min="6416" max="6416" width="10.85546875" style="32" bestFit="1" customWidth="1"/>
    <col min="6417" max="6418" width="9.28515625" style="32" bestFit="1" customWidth="1"/>
    <col min="6419" max="6419" width="11.85546875" style="32" bestFit="1" customWidth="1"/>
    <col min="6420" max="6656" width="9.140625" style="32"/>
    <col min="6657" max="6657" width="41.28515625" style="32" customWidth="1"/>
    <col min="6658" max="6658" width="1.42578125" style="32" customWidth="1"/>
    <col min="6659" max="6661" width="14.28515625" style="32" customWidth="1"/>
    <col min="6662" max="6662" width="1.42578125" style="32" customWidth="1"/>
    <col min="6663" max="6665" width="14.28515625" style="32" customWidth="1"/>
    <col min="6666" max="6666" width="1.42578125" style="32" customWidth="1"/>
    <col min="6667" max="6667" width="16.5703125" style="32" bestFit="1" customWidth="1"/>
    <col min="6668" max="6668" width="20.85546875" style="32" bestFit="1" customWidth="1"/>
    <col min="6669" max="6669" width="22.140625" style="32" customWidth="1"/>
    <col min="6670" max="6670" width="9.28515625" style="32" bestFit="1" customWidth="1"/>
    <col min="6671" max="6671" width="12.85546875" style="32" bestFit="1" customWidth="1"/>
    <col min="6672" max="6672" width="10.85546875" style="32" bestFit="1" customWidth="1"/>
    <col min="6673" max="6674" width="9.28515625" style="32" bestFit="1" customWidth="1"/>
    <col min="6675" max="6675" width="11.85546875" style="32" bestFit="1" customWidth="1"/>
    <col min="6676" max="6912" width="9.140625" style="32"/>
    <col min="6913" max="6913" width="41.28515625" style="32" customWidth="1"/>
    <col min="6914" max="6914" width="1.42578125" style="32" customWidth="1"/>
    <col min="6915" max="6917" width="14.28515625" style="32" customWidth="1"/>
    <col min="6918" max="6918" width="1.42578125" style="32" customWidth="1"/>
    <col min="6919" max="6921" width="14.28515625" style="32" customWidth="1"/>
    <col min="6922" max="6922" width="1.42578125" style="32" customWidth="1"/>
    <col min="6923" max="6923" width="16.5703125" style="32" bestFit="1" customWidth="1"/>
    <col min="6924" max="6924" width="20.85546875" style="32" bestFit="1" customWidth="1"/>
    <col min="6925" max="6925" width="22.140625" style="32" customWidth="1"/>
    <col min="6926" max="6926" width="9.28515625" style="32" bestFit="1" customWidth="1"/>
    <col min="6927" max="6927" width="12.85546875" style="32" bestFit="1" customWidth="1"/>
    <col min="6928" max="6928" width="10.85546875" style="32" bestFit="1" customWidth="1"/>
    <col min="6929" max="6930" width="9.28515625" style="32" bestFit="1" customWidth="1"/>
    <col min="6931" max="6931" width="11.85546875" style="32" bestFit="1" customWidth="1"/>
    <col min="6932" max="7168" width="9.140625" style="32"/>
    <col min="7169" max="7169" width="41.28515625" style="32" customWidth="1"/>
    <col min="7170" max="7170" width="1.42578125" style="32" customWidth="1"/>
    <col min="7171" max="7173" width="14.28515625" style="32" customWidth="1"/>
    <col min="7174" max="7174" width="1.42578125" style="32" customWidth="1"/>
    <col min="7175" max="7177" width="14.28515625" style="32" customWidth="1"/>
    <col min="7178" max="7178" width="1.42578125" style="32" customWidth="1"/>
    <col min="7179" max="7179" width="16.5703125" style="32" bestFit="1" customWidth="1"/>
    <col min="7180" max="7180" width="20.85546875" style="32" bestFit="1" customWidth="1"/>
    <col min="7181" max="7181" width="22.140625" style="32" customWidth="1"/>
    <col min="7182" max="7182" width="9.28515625" style="32" bestFit="1" customWidth="1"/>
    <col min="7183" max="7183" width="12.85546875" style="32" bestFit="1" customWidth="1"/>
    <col min="7184" max="7184" width="10.85546875" style="32" bestFit="1" customWidth="1"/>
    <col min="7185" max="7186" width="9.28515625" style="32" bestFit="1" customWidth="1"/>
    <col min="7187" max="7187" width="11.85546875" style="32" bestFit="1" customWidth="1"/>
    <col min="7188" max="7424" width="9.140625" style="32"/>
    <col min="7425" max="7425" width="41.28515625" style="32" customWidth="1"/>
    <col min="7426" max="7426" width="1.42578125" style="32" customWidth="1"/>
    <col min="7427" max="7429" width="14.28515625" style="32" customWidth="1"/>
    <col min="7430" max="7430" width="1.42578125" style="32" customWidth="1"/>
    <col min="7431" max="7433" width="14.28515625" style="32" customWidth="1"/>
    <col min="7434" max="7434" width="1.42578125" style="32" customWidth="1"/>
    <col min="7435" max="7435" width="16.5703125" style="32" bestFit="1" customWidth="1"/>
    <col min="7436" max="7436" width="20.85546875" style="32" bestFit="1" customWidth="1"/>
    <col min="7437" max="7437" width="22.140625" style="32" customWidth="1"/>
    <col min="7438" max="7438" width="9.28515625" style="32" bestFit="1" customWidth="1"/>
    <col min="7439" max="7439" width="12.85546875" style="32" bestFit="1" customWidth="1"/>
    <col min="7440" max="7440" width="10.85546875" style="32" bestFit="1" customWidth="1"/>
    <col min="7441" max="7442" width="9.28515625" style="32" bestFit="1" customWidth="1"/>
    <col min="7443" max="7443" width="11.85546875" style="32" bestFit="1" customWidth="1"/>
    <col min="7444" max="7680" width="9.140625" style="32"/>
    <col min="7681" max="7681" width="41.28515625" style="32" customWidth="1"/>
    <col min="7682" max="7682" width="1.42578125" style="32" customWidth="1"/>
    <col min="7683" max="7685" width="14.28515625" style="32" customWidth="1"/>
    <col min="7686" max="7686" width="1.42578125" style="32" customWidth="1"/>
    <col min="7687" max="7689" width="14.28515625" style="32" customWidth="1"/>
    <col min="7690" max="7690" width="1.42578125" style="32" customWidth="1"/>
    <col min="7691" max="7691" width="16.5703125" style="32" bestFit="1" customWidth="1"/>
    <col min="7692" max="7692" width="20.85546875" style="32" bestFit="1" customWidth="1"/>
    <col min="7693" max="7693" width="22.140625" style="32" customWidth="1"/>
    <col min="7694" max="7694" width="9.28515625" style="32" bestFit="1" customWidth="1"/>
    <col min="7695" max="7695" width="12.85546875" style="32" bestFit="1" customWidth="1"/>
    <col min="7696" max="7696" width="10.85546875" style="32" bestFit="1" customWidth="1"/>
    <col min="7697" max="7698" width="9.28515625" style="32" bestFit="1" customWidth="1"/>
    <col min="7699" max="7699" width="11.85546875" style="32" bestFit="1" customWidth="1"/>
    <col min="7700" max="7936" width="9.140625" style="32"/>
    <col min="7937" max="7937" width="41.28515625" style="32" customWidth="1"/>
    <col min="7938" max="7938" width="1.42578125" style="32" customWidth="1"/>
    <col min="7939" max="7941" width="14.28515625" style="32" customWidth="1"/>
    <col min="7942" max="7942" width="1.42578125" style="32" customWidth="1"/>
    <col min="7943" max="7945" width="14.28515625" style="32" customWidth="1"/>
    <col min="7946" max="7946" width="1.42578125" style="32" customWidth="1"/>
    <col min="7947" max="7947" width="16.5703125" style="32" bestFit="1" customWidth="1"/>
    <col min="7948" max="7948" width="20.85546875" style="32" bestFit="1" customWidth="1"/>
    <col min="7949" max="7949" width="22.140625" style="32" customWidth="1"/>
    <col min="7950" max="7950" width="9.28515625" style="32" bestFit="1" customWidth="1"/>
    <col min="7951" max="7951" width="12.85546875" style="32" bestFit="1" customWidth="1"/>
    <col min="7952" max="7952" width="10.85546875" style="32" bestFit="1" customWidth="1"/>
    <col min="7953" max="7954" width="9.28515625" style="32" bestFit="1" customWidth="1"/>
    <col min="7955" max="7955" width="11.85546875" style="32" bestFit="1" customWidth="1"/>
    <col min="7956" max="8192" width="9.140625" style="32"/>
    <col min="8193" max="8193" width="41.28515625" style="32" customWidth="1"/>
    <col min="8194" max="8194" width="1.42578125" style="32" customWidth="1"/>
    <col min="8195" max="8197" width="14.28515625" style="32" customWidth="1"/>
    <col min="8198" max="8198" width="1.42578125" style="32" customWidth="1"/>
    <col min="8199" max="8201" width="14.28515625" style="32" customWidth="1"/>
    <col min="8202" max="8202" width="1.42578125" style="32" customWidth="1"/>
    <col min="8203" max="8203" width="16.5703125" style="32" bestFit="1" customWidth="1"/>
    <col min="8204" max="8204" width="20.85546875" style="32" bestFit="1" customWidth="1"/>
    <col min="8205" max="8205" width="22.140625" style="32" customWidth="1"/>
    <col min="8206" max="8206" width="9.28515625" style="32" bestFit="1" customWidth="1"/>
    <col min="8207" max="8207" width="12.85546875" style="32" bestFit="1" customWidth="1"/>
    <col min="8208" max="8208" width="10.85546875" style="32" bestFit="1" customWidth="1"/>
    <col min="8209" max="8210" width="9.28515625" style="32" bestFit="1" customWidth="1"/>
    <col min="8211" max="8211" width="11.85546875" style="32" bestFit="1" customWidth="1"/>
    <col min="8212" max="8448" width="9.140625" style="32"/>
    <col min="8449" max="8449" width="41.28515625" style="32" customWidth="1"/>
    <col min="8450" max="8450" width="1.42578125" style="32" customWidth="1"/>
    <col min="8451" max="8453" width="14.28515625" style="32" customWidth="1"/>
    <col min="8454" max="8454" width="1.42578125" style="32" customWidth="1"/>
    <col min="8455" max="8457" width="14.28515625" style="32" customWidth="1"/>
    <col min="8458" max="8458" width="1.42578125" style="32" customWidth="1"/>
    <col min="8459" max="8459" width="16.5703125" style="32" bestFit="1" customWidth="1"/>
    <col min="8460" max="8460" width="20.85546875" style="32" bestFit="1" customWidth="1"/>
    <col min="8461" max="8461" width="22.140625" style="32" customWidth="1"/>
    <col min="8462" max="8462" width="9.28515625" style="32" bestFit="1" customWidth="1"/>
    <col min="8463" max="8463" width="12.85546875" style="32" bestFit="1" customWidth="1"/>
    <col min="8464" max="8464" width="10.85546875" style="32" bestFit="1" customWidth="1"/>
    <col min="8465" max="8466" width="9.28515625" style="32" bestFit="1" customWidth="1"/>
    <col min="8467" max="8467" width="11.85546875" style="32" bestFit="1" customWidth="1"/>
    <col min="8468" max="8704" width="9.140625" style="32"/>
    <col min="8705" max="8705" width="41.28515625" style="32" customWidth="1"/>
    <col min="8706" max="8706" width="1.42578125" style="32" customWidth="1"/>
    <col min="8707" max="8709" width="14.28515625" style="32" customWidth="1"/>
    <col min="8710" max="8710" width="1.42578125" style="32" customWidth="1"/>
    <col min="8711" max="8713" width="14.28515625" style="32" customWidth="1"/>
    <col min="8714" max="8714" width="1.42578125" style="32" customWidth="1"/>
    <col min="8715" max="8715" width="16.5703125" style="32" bestFit="1" customWidth="1"/>
    <col min="8716" max="8716" width="20.85546875" style="32" bestFit="1" customWidth="1"/>
    <col min="8717" max="8717" width="22.140625" style="32" customWidth="1"/>
    <col min="8718" max="8718" width="9.28515625" style="32" bestFit="1" customWidth="1"/>
    <col min="8719" max="8719" width="12.85546875" style="32" bestFit="1" customWidth="1"/>
    <col min="8720" max="8720" width="10.85546875" style="32" bestFit="1" customWidth="1"/>
    <col min="8721" max="8722" width="9.28515625" style="32" bestFit="1" customWidth="1"/>
    <col min="8723" max="8723" width="11.85546875" style="32" bestFit="1" customWidth="1"/>
    <col min="8724" max="8960" width="9.140625" style="32"/>
    <col min="8961" max="8961" width="41.28515625" style="32" customWidth="1"/>
    <col min="8962" max="8962" width="1.42578125" style="32" customWidth="1"/>
    <col min="8963" max="8965" width="14.28515625" style="32" customWidth="1"/>
    <col min="8966" max="8966" width="1.42578125" style="32" customWidth="1"/>
    <col min="8967" max="8969" width="14.28515625" style="32" customWidth="1"/>
    <col min="8970" max="8970" width="1.42578125" style="32" customWidth="1"/>
    <col min="8971" max="8971" width="16.5703125" style="32" bestFit="1" customWidth="1"/>
    <col min="8972" max="8972" width="20.85546875" style="32" bestFit="1" customWidth="1"/>
    <col min="8973" max="8973" width="22.140625" style="32" customWidth="1"/>
    <col min="8974" max="8974" width="9.28515625" style="32" bestFit="1" customWidth="1"/>
    <col min="8975" max="8975" width="12.85546875" style="32" bestFit="1" customWidth="1"/>
    <col min="8976" max="8976" width="10.85546875" style="32" bestFit="1" customWidth="1"/>
    <col min="8977" max="8978" width="9.28515625" style="32" bestFit="1" customWidth="1"/>
    <col min="8979" max="8979" width="11.85546875" style="32" bestFit="1" customWidth="1"/>
    <col min="8980" max="9216" width="9.140625" style="32"/>
    <col min="9217" max="9217" width="41.28515625" style="32" customWidth="1"/>
    <col min="9218" max="9218" width="1.42578125" style="32" customWidth="1"/>
    <col min="9219" max="9221" width="14.28515625" style="32" customWidth="1"/>
    <col min="9222" max="9222" width="1.42578125" style="32" customWidth="1"/>
    <col min="9223" max="9225" width="14.28515625" style="32" customWidth="1"/>
    <col min="9226" max="9226" width="1.42578125" style="32" customWidth="1"/>
    <col min="9227" max="9227" width="16.5703125" style="32" bestFit="1" customWidth="1"/>
    <col min="9228" max="9228" width="20.85546875" style="32" bestFit="1" customWidth="1"/>
    <col min="9229" max="9229" width="22.140625" style="32" customWidth="1"/>
    <col min="9230" max="9230" width="9.28515625" style="32" bestFit="1" customWidth="1"/>
    <col min="9231" max="9231" width="12.85546875" style="32" bestFit="1" customWidth="1"/>
    <col min="9232" max="9232" width="10.85546875" style="32" bestFit="1" customWidth="1"/>
    <col min="9233" max="9234" width="9.28515625" style="32" bestFit="1" customWidth="1"/>
    <col min="9235" max="9235" width="11.85546875" style="32" bestFit="1" customWidth="1"/>
    <col min="9236" max="9472" width="9.140625" style="32"/>
    <col min="9473" max="9473" width="41.28515625" style="32" customWidth="1"/>
    <col min="9474" max="9474" width="1.42578125" style="32" customWidth="1"/>
    <col min="9475" max="9477" width="14.28515625" style="32" customWidth="1"/>
    <col min="9478" max="9478" width="1.42578125" style="32" customWidth="1"/>
    <col min="9479" max="9481" width="14.28515625" style="32" customWidth="1"/>
    <col min="9482" max="9482" width="1.42578125" style="32" customWidth="1"/>
    <col min="9483" max="9483" width="16.5703125" style="32" bestFit="1" customWidth="1"/>
    <col min="9484" max="9484" width="20.85546875" style="32" bestFit="1" customWidth="1"/>
    <col min="9485" max="9485" width="22.140625" style="32" customWidth="1"/>
    <col min="9486" max="9486" width="9.28515625" style="32" bestFit="1" customWidth="1"/>
    <col min="9487" max="9487" width="12.85546875" style="32" bestFit="1" customWidth="1"/>
    <col min="9488" max="9488" width="10.85546875" style="32" bestFit="1" customWidth="1"/>
    <col min="9489" max="9490" width="9.28515625" style="32" bestFit="1" customWidth="1"/>
    <col min="9491" max="9491" width="11.85546875" style="32" bestFit="1" customWidth="1"/>
    <col min="9492" max="9728" width="9.140625" style="32"/>
    <col min="9729" max="9729" width="41.28515625" style="32" customWidth="1"/>
    <col min="9730" max="9730" width="1.42578125" style="32" customWidth="1"/>
    <col min="9731" max="9733" width="14.28515625" style="32" customWidth="1"/>
    <col min="9734" max="9734" width="1.42578125" style="32" customWidth="1"/>
    <col min="9735" max="9737" width="14.28515625" style="32" customWidth="1"/>
    <col min="9738" max="9738" width="1.42578125" style="32" customWidth="1"/>
    <col min="9739" max="9739" width="16.5703125" style="32" bestFit="1" customWidth="1"/>
    <col min="9740" max="9740" width="20.85546875" style="32" bestFit="1" customWidth="1"/>
    <col min="9741" max="9741" width="22.140625" style="32" customWidth="1"/>
    <col min="9742" max="9742" width="9.28515625" style="32" bestFit="1" customWidth="1"/>
    <col min="9743" max="9743" width="12.85546875" style="32" bestFit="1" customWidth="1"/>
    <col min="9744" max="9744" width="10.85546875" style="32" bestFit="1" customWidth="1"/>
    <col min="9745" max="9746" width="9.28515625" style="32" bestFit="1" customWidth="1"/>
    <col min="9747" max="9747" width="11.85546875" style="32" bestFit="1" customWidth="1"/>
    <col min="9748" max="9984" width="9.140625" style="32"/>
    <col min="9985" max="9985" width="41.28515625" style="32" customWidth="1"/>
    <col min="9986" max="9986" width="1.42578125" style="32" customWidth="1"/>
    <col min="9987" max="9989" width="14.28515625" style="32" customWidth="1"/>
    <col min="9990" max="9990" width="1.42578125" style="32" customWidth="1"/>
    <col min="9991" max="9993" width="14.28515625" style="32" customWidth="1"/>
    <col min="9994" max="9994" width="1.42578125" style="32" customWidth="1"/>
    <col min="9995" max="9995" width="16.5703125" style="32" bestFit="1" customWidth="1"/>
    <col min="9996" max="9996" width="20.85546875" style="32" bestFit="1" customWidth="1"/>
    <col min="9997" max="9997" width="22.140625" style="32" customWidth="1"/>
    <col min="9998" max="9998" width="9.28515625" style="32" bestFit="1" customWidth="1"/>
    <col min="9999" max="9999" width="12.85546875" style="32" bestFit="1" customWidth="1"/>
    <col min="10000" max="10000" width="10.85546875" style="32" bestFit="1" customWidth="1"/>
    <col min="10001" max="10002" width="9.28515625" style="32" bestFit="1" customWidth="1"/>
    <col min="10003" max="10003" width="11.85546875" style="32" bestFit="1" customWidth="1"/>
    <col min="10004" max="10240" width="9.140625" style="32"/>
    <col min="10241" max="10241" width="41.28515625" style="32" customWidth="1"/>
    <col min="10242" max="10242" width="1.42578125" style="32" customWidth="1"/>
    <col min="10243" max="10245" width="14.28515625" style="32" customWidth="1"/>
    <col min="10246" max="10246" width="1.42578125" style="32" customWidth="1"/>
    <col min="10247" max="10249" width="14.28515625" style="32" customWidth="1"/>
    <col min="10250" max="10250" width="1.42578125" style="32" customWidth="1"/>
    <col min="10251" max="10251" width="16.5703125" style="32" bestFit="1" customWidth="1"/>
    <col min="10252" max="10252" width="20.85546875" style="32" bestFit="1" customWidth="1"/>
    <col min="10253" max="10253" width="22.140625" style="32" customWidth="1"/>
    <col min="10254" max="10254" width="9.28515625" style="32" bestFit="1" customWidth="1"/>
    <col min="10255" max="10255" width="12.85546875" style="32" bestFit="1" customWidth="1"/>
    <col min="10256" max="10256" width="10.85546875" style="32" bestFit="1" customWidth="1"/>
    <col min="10257" max="10258" width="9.28515625" style="32" bestFit="1" customWidth="1"/>
    <col min="10259" max="10259" width="11.85546875" style="32" bestFit="1" customWidth="1"/>
    <col min="10260" max="10496" width="9.140625" style="32"/>
    <col min="10497" max="10497" width="41.28515625" style="32" customWidth="1"/>
    <col min="10498" max="10498" width="1.42578125" style="32" customWidth="1"/>
    <col min="10499" max="10501" width="14.28515625" style="32" customWidth="1"/>
    <col min="10502" max="10502" width="1.42578125" style="32" customWidth="1"/>
    <col min="10503" max="10505" width="14.28515625" style="32" customWidth="1"/>
    <col min="10506" max="10506" width="1.42578125" style="32" customWidth="1"/>
    <col min="10507" max="10507" width="16.5703125" style="32" bestFit="1" customWidth="1"/>
    <col min="10508" max="10508" width="20.85546875" style="32" bestFit="1" customWidth="1"/>
    <col min="10509" max="10509" width="22.140625" style="32" customWidth="1"/>
    <col min="10510" max="10510" width="9.28515625" style="32" bestFit="1" customWidth="1"/>
    <col min="10511" max="10511" width="12.85546875" style="32" bestFit="1" customWidth="1"/>
    <col min="10512" max="10512" width="10.85546875" style="32" bestFit="1" customWidth="1"/>
    <col min="10513" max="10514" width="9.28515625" style="32" bestFit="1" customWidth="1"/>
    <col min="10515" max="10515" width="11.85546875" style="32" bestFit="1" customWidth="1"/>
    <col min="10516" max="10752" width="9.140625" style="32"/>
    <col min="10753" max="10753" width="41.28515625" style="32" customWidth="1"/>
    <col min="10754" max="10754" width="1.42578125" style="32" customWidth="1"/>
    <col min="10755" max="10757" width="14.28515625" style="32" customWidth="1"/>
    <col min="10758" max="10758" width="1.42578125" style="32" customWidth="1"/>
    <col min="10759" max="10761" width="14.28515625" style="32" customWidth="1"/>
    <col min="10762" max="10762" width="1.42578125" style="32" customWidth="1"/>
    <col min="10763" max="10763" width="16.5703125" style="32" bestFit="1" customWidth="1"/>
    <col min="10764" max="10764" width="20.85546875" style="32" bestFit="1" customWidth="1"/>
    <col min="10765" max="10765" width="22.140625" style="32" customWidth="1"/>
    <col min="10766" max="10766" width="9.28515625" style="32" bestFit="1" customWidth="1"/>
    <col min="10767" max="10767" width="12.85546875" style="32" bestFit="1" customWidth="1"/>
    <col min="10768" max="10768" width="10.85546875" style="32" bestFit="1" customWidth="1"/>
    <col min="10769" max="10770" width="9.28515625" style="32" bestFit="1" customWidth="1"/>
    <col min="10771" max="10771" width="11.85546875" style="32" bestFit="1" customWidth="1"/>
    <col min="10772" max="11008" width="9.140625" style="32"/>
    <col min="11009" max="11009" width="41.28515625" style="32" customWidth="1"/>
    <col min="11010" max="11010" width="1.42578125" style="32" customWidth="1"/>
    <col min="11011" max="11013" width="14.28515625" style="32" customWidth="1"/>
    <col min="11014" max="11014" width="1.42578125" style="32" customWidth="1"/>
    <col min="11015" max="11017" width="14.28515625" style="32" customWidth="1"/>
    <col min="11018" max="11018" width="1.42578125" style="32" customWidth="1"/>
    <col min="11019" max="11019" width="16.5703125" style="32" bestFit="1" customWidth="1"/>
    <col min="11020" max="11020" width="20.85546875" style="32" bestFit="1" customWidth="1"/>
    <col min="11021" max="11021" width="22.140625" style="32" customWidth="1"/>
    <col min="11022" max="11022" width="9.28515625" style="32" bestFit="1" customWidth="1"/>
    <col min="11023" max="11023" width="12.85546875" style="32" bestFit="1" customWidth="1"/>
    <col min="11024" max="11024" width="10.85546875" style="32" bestFit="1" customWidth="1"/>
    <col min="11025" max="11026" width="9.28515625" style="32" bestFit="1" customWidth="1"/>
    <col min="11027" max="11027" width="11.85546875" style="32" bestFit="1" customWidth="1"/>
    <col min="11028" max="11264" width="9.140625" style="32"/>
    <col min="11265" max="11265" width="41.28515625" style="32" customWidth="1"/>
    <col min="11266" max="11266" width="1.42578125" style="32" customWidth="1"/>
    <col min="11267" max="11269" width="14.28515625" style="32" customWidth="1"/>
    <col min="11270" max="11270" width="1.42578125" style="32" customWidth="1"/>
    <col min="11271" max="11273" width="14.28515625" style="32" customWidth="1"/>
    <col min="11274" max="11274" width="1.42578125" style="32" customWidth="1"/>
    <col min="11275" max="11275" width="16.5703125" style="32" bestFit="1" customWidth="1"/>
    <col min="11276" max="11276" width="20.85546875" style="32" bestFit="1" customWidth="1"/>
    <col min="11277" max="11277" width="22.140625" style="32" customWidth="1"/>
    <col min="11278" max="11278" width="9.28515625" style="32" bestFit="1" customWidth="1"/>
    <col min="11279" max="11279" width="12.85546875" style="32" bestFit="1" customWidth="1"/>
    <col min="11280" max="11280" width="10.85546875" style="32" bestFit="1" customWidth="1"/>
    <col min="11281" max="11282" width="9.28515625" style="32" bestFit="1" customWidth="1"/>
    <col min="11283" max="11283" width="11.85546875" style="32" bestFit="1" customWidth="1"/>
    <col min="11284" max="11520" width="9.140625" style="32"/>
    <col min="11521" max="11521" width="41.28515625" style="32" customWidth="1"/>
    <col min="11522" max="11522" width="1.42578125" style="32" customWidth="1"/>
    <col min="11523" max="11525" width="14.28515625" style="32" customWidth="1"/>
    <col min="11526" max="11526" width="1.42578125" style="32" customWidth="1"/>
    <col min="11527" max="11529" width="14.28515625" style="32" customWidth="1"/>
    <col min="11530" max="11530" width="1.42578125" style="32" customWidth="1"/>
    <col min="11531" max="11531" width="16.5703125" style="32" bestFit="1" customWidth="1"/>
    <col min="11532" max="11532" width="20.85546875" style="32" bestFit="1" customWidth="1"/>
    <col min="11533" max="11533" width="22.140625" style="32" customWidth="1"/>
    <col min="11534" max="11534" width="9.28515625" style="32" bestFit="1" customWidth="1"/>
    <col min="11535" max="11535" width="12.85546875" style="32" bestFit="1" customWidth="1"/>
    <col min="11536" max="11536" width="10.85546875" style="32" bestFit="1" customWidth="1"/>
    <col min="11537" max="11538" width="9.28515625" style="32" bestFit="1" customWidth="1"/>
    <col min="11539" max="11539" width="11.85546875" style="32" bestFit="1" customWidth="1"/>
    <col min="11540" max="11776" width="9.140625" style="32"/>
    <col min="11777" max="11777" width="41.28515625" style="32" customWidth="1"/>
    <col min="11778" max="11778" width="1.42578125" style="32" customWidth="1"/>
    <col min="11779" max="11781" width="14.28515625" style="32" customWidth="1"/>
    <col min="11782" max="11782" width="1.42578125" style="32" customWidth="1"/>
    <col min="11783" max="11785" width="14.28515625" style="32" customWidth="1"/>
    <col min="11786" max="11786" width="1.42578125" style="32" customWidth="1"/>
    <col min="11787" max="11787" width="16.5703125" style="32" bestFit="1" customWidth="1"/>
    <col min="11788" max="11788" width="20.85546875" style="32" bestFit="1" customWidth="1"/>
    <col min="11789" max="11789" width="22.140625" style="32" customWidth="1"/>
    <col min="11790" max="11790" width="9.28515625" style="32" bestFit="1" customWidth="1"/>
    <col min="11791" max="11791" width="12.85546875" style="32" bestFit="1" customWidth="1"/>
    <col min="11792" max="11792" width="10.85546875" style="32" bestFit="1" customWidth="1"/>
    <col min="11793" max="11794" width="9.28515625" style="32" bestFit="1" customWidth="1"/>
    <col min="11795" max="11795" width="11.85546875" style="32" bestFit="1" customWidth="1"/>
    <col min="11796" max="12032" width="9.140625" style="32"/>
    <col min="12033" max="12033" width="41.28515625" style="32" customWidth="1"/>
    <col min="12034" max="12034" width="1.42578125" style="32" customWidth="1"/>
    <col min="12035" max="12037" width="14.28515625" style="32" customWidth="1"/>
    <col min="12038" max="12038" width="1.42578125" style="32" customWidth="1"/>
    <col min="12039" max="12041" width="14.28515625" style="32" customWidth="1"/>
    <col min="12042" max="12042" width="1.42578125" style="32" customWidth="1"/>
    <col min="12043" max="12043" width="16.5703125" style="32" bestFit="1" customWidth="1"/>
    <col min="12044" max="12044" width="20.85546875" style="32" bestFit="1" customWidth="1"/>
    <col min="12045" max="12045" width="22.140625" style="32" customWidth="1"/>
    <col min="12046" max="12046" width="9.28515625" style="32" bestFit="1" customWidth="1"/>
    <col min="12047" max="12047" width="12.85546875" style="32" bestFit="1" customWidth="1"/>
    <col min="12048" max="12048" width="10.85546875" style="32" bestFit="1" customWidth="1"/>
    <col min="12049" max="12050" width="9.28515625" style="32" bestFit="1" customWidth="1"/>
    <col min="12051" max="12051" width="11.85546875" style="32" bestFit="1" customWidth="1"/>
    <col min="12052" max="12288" width="9.140625" style="32"/>
    <col min="12289" max="12289" width="41.28515625" style="32" customWidth="1"/>
    <col min="12290" max="12290" width="1.42578125" style="32" customWidth="1"/>
    <col min="12291" max="12293" width="14.28515625" style="32" customWidth="1"/>
    <col min="12294" max="12294" width="1.42578125" style="32" customWidth="1"/>
    <col min="12295" max="12297" width="14.28515625" style="32" customWidth="1"/>
    <col min="12298" max="12298" width="1.42578125" style="32" customWidth="1"/>
    <col min="12299" max="12299" width="16.5703125" style="32" bestFit="1" customWidth="1"/>
    <col min="12300" max="12300" width="20.85546875" style="32" bestFit="1" customWidth="1"/>
    <col min="12301" max="12301" width="22.140625" style="32" customWidth="1"/>
    <col min="12302" max="12302" width="9.28515625" style="32" bestFit="1" customWidth="1"/>
    <col min="12303" max="12303" width="12.85546875" style="32" bestFit="1" customWidth="1"/>
    <col min="12304" max="12304" width="10.85546875" style="32" bestFit="1" customWidth="1"/>
    <col min="12305" max="12306" width="9.28515625" style="32" bestFit="1" customWidth="1"/>
    <col min="12307" max="12307" width="11.85546875" style="32" bestFit="1" customWidth="1"/>
    <col min="12308" max="12544" width="9.140625" style="32"/>
    <col min="12545" max="12545" width="41.28515625" style="32" customWidth="1"/>
    <col min="12546" max="12546" width="1.42578125" style="32" customWidth="1"/>
    <col min="12547" max="12549" width="14.28515625" style="32" customWidth="1"/>
    <col min="12550" max="12550" width="1.42578125" style="32" customWidth="1"/>
    <col min="12551" max="12553" width="14.28515625" style="32" customWidth="1"/>
    <col min="12554" max="12554" width="1.42578125" style="32" customWidth="1"/>
    <col min="12555" max="12555" width="16.5703125" style="32" bestFit="1" customWidth="1"/>
    <col min="12556" max="12556" width="20.85546875" style="32" bestFit="1" customWidth="1"/>
    <col min="12557" max="12557" width="22.140625" style="32" customWidth="1"/>
    <col min="12558" max="12558" width="9.28515625" style="32" bestFit="1" customWidth="1"/>
    <col min="12559" max="12559" width="12.85546875" style="32" bestFit="1" customWidth="1"/>
    <col min="12560" max="12560" width="10.85546875" style="32" bestFit="1" customWidth="1"/>
    <col min="12561" max="12562" width="9.28515625" style="32" bestFit="1" customWidth="1"/>
    <col min="12563" max="12563" width="11.85546875" style="32" bestFit="1" customWidth="1"/>
    <col min="12564" max="12800" width="9.140625" style="32"/>
    <col min="12801" max="12801" width="41.28515625" style="32" customWidth="1"/>
    <col min="12802" max="12802" width="1.42578125" style="32" customWidth="1"/>
    <col min="12803" max="12805" width="14.28515625" style="32" customWidth="1"/>
    <col min="12806" max="12806" width="1.42578125" style="32" customWidth="1"/>
    <col min="12807" max="12809" width="14.28515625" style="32" customWidth="1"/>
    <col min="12810" max="12810" width="1.42578125" style="32" customWidth="1"/>
    <col min="12811" max="12811" width="16.5703125" style="32" bestFit="1" customWidth="1"/>
    <col min="12812" max="12812" width="20.85546875" style="32" bestFit="1" customWidth="1"/>
    <col min="12813" max="12813" width="22.140625" style="32" customWidth="1"/>
    <col min="12814" max="12814" width="9.28515625" style="32" bestFit="1" customWidth="1"/>
    <col min="12815" max="12815" width="12.85546875" style="32" bestFit="1" customWidth="1"/>
    <col min="12816" max="12816" width="10.85546875" style="32" bestFit="1" customWidth="1"/>
    <col min="12817" max="12818" width="9.28515625" style="32" bestFit="1" customWidth="1"/>
    <col min="12819" max="12819" width="11.85546875" style="32" bestFit="1" customWidth="1"/>
    <col min="12820" max="13056" width="9.140625" style="32"/>
    <col min="13057" max="13057" width="41.28515625" style="32" customWidth="1"/>
    <col min="13058" max="13058" width="1.42578125" style="32" customWidth="1"/>
    <col min="13059" max="13061" width="14.28515625" style="32" customWidth="1"/>
    <col min="13062" max="13062" width="1.42578125" style="32" customWidth="1"/>
    <col min="13063" max="13065" width="14.28515625" style="32" customWidth="1"/>
    <col min="13066" max="13066" width="1.42578125" style="32" customWidth="1"/>
    <col min="13067" max="13067" width="16.5703125" style="32" bestFit="1" customWidth="1"/>
    <col min="13068" max="13068" width="20.85546875" style="32" bestFit="1" customWidth="1"/>
    <col min="13069" max="13069" width="22.140625" style="32" customWidth="1"/>
    <col min="13070" max="13070" width="9.28515625" style="32" bestFit="1" customWidth="1"/>
    <col min="13071" max="13071" width="12.85546875" style="32" bestFit="1" customWidth="1"/>
    <col min="13072" max="13072" width="10.85546875" style="32" bestFit="1" customWidth="1"/>
    <col min="13073" max="13074" width="9.28515625" style="32" bestFit="1" customWidth="1"/>
    <col min="13075" max="13075" width="11.85546875" style="32" bestFit="1" customWidth="1"/>
    <col min="13076" max="13312" width="9.140625" style="32"/>
    <col min="13313" max="13313" width="41.28515625" style="32" customWidth="1"/>
    <col min="13314" max="13314" width="1.42578125" style="32" customWidth="1"/>
    <col min="13315" max="13317" width="14.28515625" style="32" customWidth="1"/>
    <col min="13318" max="13318" width="1.42578125" style="32" customWidth="1"/>
    <col min="13319" max="13321" width="14.28515625" style="32" customWidth="1"/>
    <col min="13322" max="13322" width="1.42578125" style="32" customWidth="1"/>
    <col min="13323" max="13323" width="16.5703125" style="32" bestFit="1" customWidth="1"/>
    <col min="13324" max="13324" width="20.85546875" style="32" bestFit="1" customWidth="1"/>
    <col min="13325" max="13325" width="22.140625" style="32" customWidth="1"/>
    <col min="13326" max="13326" width="9.28515625" style="32" bestFit="1" customWidth="1"/>
    <col min="13327" max="13327" width="12.85546875" style="32" bestFit="1" customWidth="1"/>
    <col min="13328" max="13328" width="10.85546875" style="32" bestFit="1" customWidth="1"/>
    <col min="13329" max="13330" width="9.28515625" style="32" bestFit="1" customWidth="1"/>
    <col min="13331" max="13331" width="11.85546875" style="32" bestFit="1" customWidth="1"/>
    <col min="13332" max="13568" width="9.140625" style="32"/>
    <col min="13569" max="13569" width="41.28515625" style="32" customWidth="1"/>
    <col min="13570" max="13570" width="1.42578125" style="32" customWidth="1"/>
    <col min="13571" max="13573" width="14.28515625" style="32" customWidth="1"/>
    <col min="13574" max="13574" width="1.42578125" style="32" customWidth="1"/>
    <col min="13575" max="13577" width="14.28515625" style="32" customWidth="1"/>
    <col min="13578" max="13578" width="1.42578125" style="32" customWidth="1"/>
    <col min="13579" max="13579" width="16.5703125" style="32" bestFit="1" customWidth="1"/>
    <col min="13580" max="13580" width="20.85546875" style="32" bestFit="1" customWidth="1"/>
    <col min="13581" max="13581" width="22.140625" style="32" customWidth="1"/>
    <col min="13582" max="13582" width="9.28515625" style="32" bestFit="1" customWidth="1"/>
    <col min="13583" max="13583" width="12.85546875" style="32" bestFit="1" customWidth="1"/>
    <col min="13584" max="13584" width="10.85546875" style="32" bestFit="1" customWidth="1"/>
    <col min="13585" max="13586" width="9.28515625" style="32" bestFit="1" customWidth="1"/>
    <col min="13587" max="13587" width="11.85546875" style="32" bestFit="1" customWidth="1"/>
    <col min="13588" max="13824" width="9.140625" style="32"/>
    <col min="13825" max="13825" width="41.28515625" style="32" customWidth="1"/>
    <col min="13826" max="13826" width="1.42578125" style="32" customWidth="1"/>
    <col min="13827" max="13829" width="14.28515625" style="32" customWidth="1"/>
    <col min="13830" max="13830" width="1.42578125" style="32" customWidth="1"/>
    <col min="13831" max="13833" width="14.28515625" style="32" customWidth="1"/>
    <col min="13834" max="13834" width="1.42578125" style="32" customWidth="1"/>
    <col min="13835" max="13835" width="16.5703125" style="32" bestFit="1" customWidth="1"/>
    <col min="13836" max="13836" width="20.85546875" style="32" bestFit="1" customWidth="1"/>
    <col min="13837" max="13837" width="22.140625" style="32" customWidth="1"/>
    <col min="13838" max="13838" width="9.28515625" style="32" bestFit="1" customWidth="1"/>
    <col min="13839" max="13839" width="12.85546875" style="32" bestFit="1" customWidth="1"/>
    <col min="13840" max="13840" width="10.85546875" style="32" bestFit="1" customWidth="1"/>
    <col min="13841" max="13842" width="9.28515625" style="32" bestFit="1" customWidth="1"/>
    <col min="13843" max="13843" width="11.85546875" style="32" bestFit="1" customWidth="1"/>
    <col min="13844" max="14080" width="9.140625" style="32"/>
    <col min="14081" max="14081" width="41.28515625" style="32" customWidth="1"/>
    <col min="14082" max="14082" width="1.42578125" style="32" customWidth="1"/>
    <col min="14083" max="14085" width="14.28515625" style="32" customWidth="1"/>
    <col min="14086" max="14086" width="1.42578125" style="32" customWidth="1"/>
    <col min="14087" max="14089" width="14.28515625" style="32" customWidth="1"/>
    <col min="14090" max="14090" width="1.42578125" style="32" customWidth="1"/>
    <col min="14091" max="14091" width="16.5703125" style="32" bestFit="1" customWidth="1"/>
    <col min="14092" max="14092" width="20.85546875" style="32" bestFit="1" customWidth="1"/>
    <col min="14093" max="14093" width="22.140625" style="32" customWidth="1"/>
    <col min="14094" max="14094" width="9.28515625" style="32" bestFit="1" customWidth="1"/>
    <col min="14095" max="14095" width="12.85546875" style="32" bestFit="1" customWidth="1"/>
    <col min="14096" max="14096" width="10.85546875" style="32" bestFit="1" customWidth="1"/>
    <col min="14097" max="14098" width="9.28515625" style="32" bestFit="1" customWidth="1"/>
    <col min="14099" max="14099" width="11.85546875" style="32" bestFit="1" customWidth="1"/>
    <col min="14100" max="14336" width="9.140625" style="32"/>
    <col min="14337" max="14337" width="41.28515625" style="32" customWidth="1"/>
    <col min="14338" max="14338" width="1.42578125" style="32" customWidth="1"/>
    <col min="14339" max="14341" width="14.28515625" style="32" customWidth="1"/>
    <col min="14342" max="14342" width="1.42578125" style="32" customWidth="1"/>
    <col min="14343" max="14345" width="14.28515625" style="32" customWidth="1"/>
    <col min="14346" max="14346" width="1.42578125" style="32" customWidth="1"/>
    <col min="14347" max="14347" width="16.5703125" style="32" bestFit="1" customWidth="1"/>
    <col min="14348" max="14348" width="20.85546875" style="32" bestFit="1" customWidth="1"/>
    <col min="14349" max="14349" width="22.140625" style="32" customWidth="1"/>
    <col min="14350" max="14350" width="9.28515625" style="32" bestFit="1" customWidth="1"/>
    <col min="14351" max="14351" width="12.85546875" style="32" bestFit="1" customWidth="1"/>
    <col min="14352" max="14352" width="10.85546875" style="32" bestFit="1" customWidth="1"/>
    <col min="14353" max="14354" width="9.28515625" style="32" bestFit="1" customWidth="1"/>
    <col min="14355" max="14355" width="11.85546875" style="32" bestFit="1" customWidth="1"/>
    <col min="14356" max="14592" width="9.140625" style="32"/>
    <col min="14593" max="14593" width="41.28515625" style="32" customWidth="1"/>
    <col min="14594" max="14594" width="1.42578125" style="32" customWidth="1"/>
    <col min="14595" max="14597" width="14.28515625" style="32" customWidth="1"/>
    <col min="14598" max="14598" width="1.42578125" style="32" customWidth="1"/>
    <col min="14599" max="14601" width="14.28515625" style="32" customWidth="1"/>
    <col min="14602" max="14602" width="1.42578125" style="32" customWidth="1"/>
    <col min="14603" max="14603" width="16.5703125" style="32" bestFit="1" customWidth="1"/>
    <col min="14604" max="14604" width="20.85546875" style="32" bestFit="1" customWidth="1"/>
    <col min="14605" max="14605" width="22.140625" style="32" customWidth="1"/>
    <col min="14606" max="14606" width="9.28515625" style="32" bestFit="1" customWidth="1"/>
    <col min="14607" max="14607" width="12.85546875" style="32" bestFit="1" customWidth="1"/>
    <col min="14608" max="14608" width="10.85546875" style="32" bestFit="1" customWidth="1"/>
    <col min="14609" max="14610" width="9.28515625" style="32" bestFit="1" customWidth="1"/>
    <col min="14611" max="14611" width="11.85546875" style="32" bestFit="1" customWidth="1"/>
    <col min="14612" max="14848" width="9.140625" style="32"/>
    <col min="14849" max="14849" width="41.28515625" style="32" customWidth="1"/>
    <col min="14850" max="14850" width="1.42578125" style="32" customWidth="1"/>
    <col min="14851" max="14853" width="14.28515625" style="32" customWidth="1"/>
    <col min="14854" max="14854" width="1.42578125" style="32" customWidth="1"/>
    <col min="14855" max="14857" width="14.28515625" style="32" customWidth="1"/>
    <col min="14858" max="14858" width="1.42578125" style="32" customWidth="1"/>
    <col min="14859" max="14859" width="16.5703125" style="32" bestFit="1" customWidth="1"/>
    <col min="14860" max="14860" width="20.85546875" style="32" bestFit="1" customWidth="1"/>
    <col min="14861" max="14861" width="22.140625" style="32" customWidth="1"/>
    <col min="14862" max="14862" width="9.28515625" style="32" bestFit="1" customWidth="1"/>
    <col min="14863" max="14863" width="12.85546875" style="32" bestFit="1" customWidth="1"/>
    <col min="14864" max="14864" width="10.85546875" style="32" bestFit="1" customWidth="1"/>
    <col min="14865" max="14866" width="9.28515625" style="32" bestFit="1" customWidth="1"/>
    <col min="14867" max="14867" width="11.85546875" style="32" bestFit="1" customWidth="1"/>
    <col min="14868" max="15104" width="9.140625" style="32"/>
    <col min="15105" max="15105" width="41.28515625" style="32" customWidth="1"/>
    <col min="15106" max="15106" width="1.42578125" style="32" customWidth="1"/>
    <col min="15107" max="15109" width="14.28515625" style="32" customWidth="1"/>
    <col min="15110" max="15110" width="1.42578125" style="32" customWidth="1"/>
    <col min="15111" max="15113" width="14.28515625" style="32" customWidth="1"/>
    <col min="15114" max="15114" width="1.42578125" style="32" customWidth="1"/>
    <col min="15115" max="15115" width="16.5703125" style="32" bestFit="1" customWidth="1"/>
    <col min="15116" max="15116" width="20.85546875" style="32" bestFit="1" customWidth="1"/>
    <col min="15117" max="15117" width="22.140625" style="32" customWidth="1"/>
    <col min="15118" max="15118" width="9.28515625" style="32" bestFit="1" customWidth="1"/>
    <col min="15119" max="15119" width="12.85546875" style="32" bestFit="1" customWidth="1"/>
    <col min="15120" max="15120" width="10.85546875" style="32" bestFit="1" customWidth="1"/>
    <col min="15121" max="15122" width="9.28515625" style="32" bestFit="1" customWidth="1"/>
    <col min="15123" max="15123" width="11.85546875" style="32" bestFit="1" customWidth="1"/>
    <col min="15124" max="15360" width="9.140625" style="32"/>
    <col min="15361" max="15361" width="41.28515625" style="32" customWidth="1"/>
    <col min="15362" max="15362" width="1.42578125" style="32" customWidth="1"/>
    <col min="15363" max="15365" width="14.28515625" style="32" customWidth="1"/>
    <col min="15366" max="15366" width="1.42578125" style="32" customWidth="1"/>
    <col min="15367" max="15369" width="14.28515625" style="32" customWidth="1"/>
    <col min="15370" max="15370" width="1.42578125" style="32" customWidth="1"/>
    <col min="15371" max="15371" width="16.5703125" style="32" bestFit="1" customWidth="1"/>
    <col min="15372" max="15372" width="20.85546875" style="32" bestFit="1" customWidth="1"/>
    <col min="15373" max="15373" width="22.140625" style="32" customWidth="1"/>
    <col min="15374" max="15374" width="9.28515625" style="32" bestFit="1" customWidth="1"/>
    <col min="15375" max="15375" width="12.85546875" style="32" bestFit="1" customWidth="1"/>
    <col min="15376" max="15376" width="10.85546875" style="32" bestFit="1" customWidth="1"/>
    <col min="15377" max="15378" width="9.28515625" style="32" bestFit="1" customWidth="1"/>
    <col min="15379" max="15379" width="11.85546875" style="32" bestFit="1" customWidth="1"/>
    <col min="15380" max="15616" width="9.140625" style="32"/>
    <col min="15617" max="15617" width="41.28515625" style="32" customWidth="1"/>
    <col min="15618" max="15618" width="1.42578125" style="32" customWidth="1"/>
    <col min="15619" max="15621" width="14.28515625" style="32" customWidth="1"/>
    <col min="15622" max="15622" width="1.42578125" style="32" customWidth="1"/>
    <col min="15623" max="15625" width="14.28515625" style="32" customWidth="1"/>
    <col min="15626" max="15626" width="1.42578125" style="32" customWidth="1"/>
    <col min="15627" max="15627" width="16.5703125" style="32" bestFit="1" customWidth="1"/>
    <col min="15628" max="15628" width="20.85546875" style="32" bestFit="1" customWidth="1"/>
    <col min="15629" max="15629" width="22.140625" style="32" customWidth="1"/>
    <col min="15630" max="15630" width="9.28515625" style="32" bestFit="1" customWidth="1"/>
    <col min="15631" max="15631" width="12.85546875" style="32" bestFit="1" customWidth="1"/>
    <col min="15632" max="15632" width="10.85546875" style="32" bestFit="1" customWidth="1"/>
    <col min="15633" max="15634" width="9.28515625" style="32" bestFit="1" customWidth="1"/>
    <col min="15635" max="15635" width="11.85546875" style="32" bestFit="1" customWidth="1"/>
    <col min="15636" max="15872" width="9.140625" style="32"/>
    <col min="15873" max="15873" width="41.28515625" style="32" customWidth="1"/>
    <col min="15874" max="15874" width="1.42578125" style="32" customWidth="1"/>
    <col min="15875" max="15877" width="14.28515625" style="32" customWidth="1"/>
    <col min="15878" max="15878" width="1.42578125" style="32" customWidth="1"/>
    <col min="15879" max="15881" width="14.28515625" style="32" customWidth="1"/>
    <col min="15882" max="15882" width="1.42578125" style="32" customWidth="1"/>
    <col min="15883" max="15883" width="16.5703125" style="32" bestFit="1" customWidth="1"/>
    <col min="15884" max="15884" width="20.85546875" style="32" bestFit="1" customWidth="1"/>
    <col min="15885" max="15885" width="22.140625" style="32" customWidth="1"/>
    <col min="15886" max="15886" width="9.28515625" style="32" bestFit="1" customWidth="1"/>
    <col min="15887" max="15887" width="12.85546875" style="32" bestFit="1" customWidth="1"/>
    <col min="15888" max="15888" width="10.85546875" style="32" bestFit="1" customWidth="1"/>
    <col min="15889" max="15890" width="9.28515625" style="32" bestFit="1" customWidth="1"/>
    <col min="15891" max="15891" width="11.85546875" style="32" bestFit="1" customWidth="1"/>
    <col min="15892" max="16128" width="9.140625" style="32"/>
    <col min="16129" max="16129" width="41.28515625" style="32" customWidth="1"/>
    <col min="16130" max="16130" width="1.42578125" style="32" customWidth="1"/>
    <col min="16131" max="16133" width="14.28515625" style="32" customWidth="1"/>
    <col min="16134" max="16134" width="1.42578125" style="32" customWidth="1"/>
    <col min="16135" max="16137" width="14.28515625" style="32" customWidth="1"/>
    <col min="16138" max="16138" width="1.42578125" style="32" customWidth="1"/>
    <col min="16139" max="16139" width="16.5703125" style="32" bestFit="1" customWidth="1"/>
    <col min="16140" max="16140" width="20.85546875" style="32" bestFit="1" customWidth="1"/>
    <col min="16141" max="16141" width="22.140625" style="32" customWidth="1"/>
    <col min="16142" max="16142" width="9.28515625" style="32" bestFit="1" customWidth="1"/>
    <col min="16143" max="16143" width="12.85546875" style="32" bestFit="1" customWidth="1"/>
    <col min="16144" max="16144" width="10.85546875" style="32" bestFit="1" customWidth="1"/>
    <col min="16145" max="16146" width="9.28515625" style="32" bestFit="1" customWidth="1"/>
    <col min="16147" max="16147" width="11.85546875" style="32" bestFit="1" customWidth="1"/>
    <col min="16148" max="16384" width="9.140625" style="32"/>
  </cols>
  <sheetData>
    <row r="1" spans="1:19" ht="18" x14ac:dyDescent="0.3">
      <c r="A1" s="799" t="s">
        <v>112</v>
      </c>
      <c r="B1" s="799"/>
      <c r="C1" s="799"/>
      <c r="D1" s="799"/>
      <c r="E1" s="799"/>
      <c r="F1" s="799"/>
      <c r="G1" s="799"/>
      <c r="H1" s="799"/>
      <c r="I1" s="799"/>
      <c r="J1" s="799"/>
      <c r="K1" s="799"/>
      <c r="L1" s="799"/>
    </row>
    <row r="2" spans="1:19" ht="18" x14ac:dyDescent="0.3">
      <c r="A2" s="788" t="s">
        <v>261</v>
      </c>
      <c r="B2" s="788"/>
      <c r="C2" s="788"/>
      <c r="D2" s="788"/>
      <c r="E2" s="788"/>
      <c r="F2" s="788"/>
      <c r="G2" s="788"/>
      <c r="H2" s="788"/>
      <c r="I2" s="788"/>
      <c r="J2" s="788"/>
      <c r="K2" s="788"/>
      <c r="L2" s="788"/>
    </row>
    <row r="3" spans="1:19" ht="18" x14ac:dyDescent="0.3">
      <c r="A3" s="799" t="s">
        <v>21</v>
      </c>
      <c r="B3" s="799"/>
      <c r="C3" s="799"/>
      <c r="D3" s="799"/>
      <c r="E3" s="799"/>
      <c r="F3" s="799"/>
      <c r="G3" s="799"/>
      <c r="H3" s="799"/>
      <c r="I3" s="799"/>
      <c r="J3" s="799"/>
      <c r="K3" s="799"/>
      <c r="L3" s="799"/>
    </row>
    <row r="4" spans="1:19" ht="12" customHeight="1" x14ac:dyDescent="0.3">
      <c r="A4" s="799"/>
      <c r="B4" s="799"/>
      <c r="C4" s="799"/>
      <c r="D4" s="799"/>
      <c r="E4" s="799"/>
      <c r="F4" s="799"/>
      <c r="G4" s="799"/>
      <c r="H4" s="799"/>
      <c r="I4" s="799"/>
      <c r="J4" s="799"/>
      <c r="K4" s="799"/>
      <c r="L4" s="799"/>
    </row>
    <row r="5" spans="1:19" ht="18" x14ac:dyDescent="0.3">
      <c r="A5" s="33"/>
      <c r="B5" s="34"/>
      <c r="C5" s="35" t="s">
        <v>22</v>
      </c>
      <c r="D5" s="36"/>
      <c r="E5" s="37"/>
      <c r="F5" s="38"/>
      <c r="G5" s="35" t="s">
        <v>23</v>
      </c>
      <c r="H5" s="36"/>
      <c r="I5" s="37"/>
      <c r="J5" s="39"/>
      <c r="K5" s="757"/>
      <c r="L5" s="758"/>
    </row>
    <row r="6" spans="1:19" s="50" customFormat="1" ht="34.5" customHeight="1" x14ac:dyDescent="0.3">
      <c r="A6" s="797" t="s">
        <v>24</v>
      </c>
      <c r="B6" s="40"/>
      <c r="C6" s="41" t="s">
        <v>25</v>
      </c>
      <c r="D6" s="42" t="s">
        <v>26</v>
      </c>
      <c r="E6" s="43" t="s">
        <v>27</v>
      </c>
      <c r="F6" s="44"/>
      <c r="G6" s="45" t="s">
        <v>25</v>
      </c>
      <c r="H6" s="46" t="s">
        <v>26</v>
      </c>
      <c r="I6" s="47" t="s">
        <v>27</v>
      </c>
      <c r="J6" s="48"/>
      <c r="K6" s="759" t="s">
        <v>28</v>
      </c>
      <c r="L6" s="760" t="s">
        <v>29</v>
      </c>
      <c r="M6" s="49"/>
      <c r="N6" s="49"/>
      <c r="O6" s="49"/>
      <c r="P6" s="49"/>
      <c r="Q6" s="49"/>
      <c r="R6" s="49"/>
      <c r="S6" s="49"/>
    </row>
    <row r="7" spans="1:19" x14ac:dyDescent="0.3">
      <c r="A7" s="798"/>
      <c r="B7" s="51"/>
      <c r="C7" s="52" t="s">
        <v>30</v>
      </c>
      <c r="D7" s="53" t="s">
        <v>30</v>
      </c>
      <c r="E7" s="54" t="s">
        <v>31</v>
      </c>
      <c r="F7" s="55"/>
      <c r="G7" s="52" t="s">
        <v>30</v>
      </c>
      <c r="H7" s="53" t="s">
        <v>30</v>
      </c>
      <c r="I7" s="54" t="s">
        <v>31</v>
      </c>
      <c r="J7" s="56"/>
      <c r="K7" s="771" t="s">
        <v>32</v>
      </c>
      <c r="L7" s="772" t="s">
        <v>32</v>
      </c>
    </row>
    <row r="8" spans="1:19" x14ac:dyDescent="0.3">
      <c r="A8" s="59"/>
      <c r="B8" s="51"/>
      <c r="C8" s="769"/>
      <c r="D8" s="769"/>
      <c r="E8" s="769"/>
      <c r="F8" s="38"/>
      <c r="G8" s="769"/>
      <c r="H8" s="769"/>
      <c r="I8" s="769"/>
      <c r="J8" s="39"/>
      <c r="K8" s="770"/>
      <c r="L8" s="770"/>
    </row>
    <row r="9" spans="1:19" s="66" customFormat="1" x14ac:dyDescent="0.3">
      <c r="A9" s="61" t="s">
        <v>33</v>
      </c>
      <c r="B9" s="61"/>
      <c r="C9" s="734"/>
      <c r="D9" s="734"/>
      <c r="E9" s="735"/>
      <c r="F9" s="62"/>
      <c r="G9" s="734"/>
      <c r="H9" s="734"/>
      <c r="I9" s="735"/>
      <c r="J9" s="63"/>
      <c r="K9" s="750"/>
      <c r="L9" s="750"/>
      <c r="M9" s="65"/>
      <c r="N9" s="65"/>
      <c r="O9" s="65"/>
      <c r="P9" s="65"/>
      <c r="Q9" s="65"/>
      <c r="R9" s="65"/>
      <c r="S9" s="65"/>
    </row>
    <row r="10" spans="1:19" x14ac:dyDescent="0.2">
      <c r="A10" s="67" t="s">
        <v>34</v>
      </c>
      <c r="C10" s="736">
        <v>12</v>
      </c>
      <c r="D10" s="736">
        <v>19</v>
      </c>
      <c r="E10" s="737">
        <v>535487</v>
      </c>
      <c r="G10" s="744">
        <v>3</v>
      </c>
      <c r="H10" s="744">
        <v>9</v>
      </c>
      <c r="I10" s="744">
        <v>188721</v>
      </c>
      <c r="K10" s="750">
        <f>G10/C10*100</f>
        <v>25</v>
      </c>
      <c r="L10" s="750">
        <f>I10/E10*100</f>
        <v>35.242872375986714</v>
      </c>
    </row>
    <row r="11" spans="1:19" x14ac:dyDescent="0.2">
      <c r="A11" s="67"/>
      <c r="C11" s="736"/>
      <c r="D11" s="736"/>
      <c r="E11" s="735"/>
      <c r="G11" s="736"/>
      <c r="H11" s="736"/>
      <c r="I11" s="737"/>
      <c r="K11" s="750"/>
      <c r="L11" s="750"/>
    </row>
    <row r="12" spans="1:19" s="73" customFormat="1" x14ac:dyDescent="0.3">
      <c r="A12" s="61" t="s">
        <v>35</v>
      </c>
      <c r="C12" s="738"/>
      <c r="D12" s="738"/>
      <c r="E12" s="739"/>
      <c r="F12" s="75"/>
      <c r="G12" s="738"/>
      <c r="H12" s="738"/>
      <c r="I12" s="744"/>
      <c r="J12" s="76"/>
      <c r="K12" s="751"/>
      <c r="L12" s="751"/>
      <c r="M12" s="74"/>
      <c r="N12" s="74"/>
      <c r="O12" s="74"/>
      <c r="P12" s="74"/>
      <c r="Q12" s="74"/>
      <c r="R12" s="74"/>
      <c r="S12" s="74"/>
    </row>
    <row r="13" spans="1:19" x14ac:dyDescent="0.2">
      <c r="A13" s="67" t="s">
        <v>36</v>
      </c>
      <c r="C13" s="736">
        <v>3</v>
      </c>
      <c r="D13" s="736">
        <v>7</v>
      </c>
      <c r="E13" s="737">
        <v>157059</v>
      </c>
      <c r="G13" s="744">
        <v>1</v>
      </c>
      <c r="H13" s="744">
        <v>3</v>
      </c>
      <c r="I13" s="744">
        <v>73535</v>
      </c>
      <c r="K13" s="750">
        <f>G13/C13*100</f>
        <v>33.333333333333329</v>
      </c>
      <c r="L13" s="750">
        <f>I13/E13*100</f>
        <v>46.819984846458972</v>
      </c>
    </row>
    <row r="14" spans="1:19" x14ac:dyDescent="0.2">
      <c r="A14" s="67"/>
      <c r="C14" s="736"/>
      <c r="D14" s="736"/>
      <c r="E14" s="735"/>
      <c r="G14" s="736"/>
      <c r="H14" s="736"/>
      <c r="I14" s="737"/>
      <c r="K14" s="750"/>
      <c r="L14" s="750"/>
    </row>
    <row r="15" spans="1:19" s="73" customFormat="1" x14ac:dyDescent="0.3">
      <c r="A15" s="61" t="s">
        <v>37</v>
      </c>
      <c r="C15" s="738"/>
      <c r="D15" s="738"/>
      <c r="E15" s="739"/>
      <c r="F15" s="75"/>
      <c r="G15" s="738"/>
      <c r="H15" s="738"/>
      <c r="I15" s="744"/>
      <c r="J15" s="76"/>
      <c r="K15" s="751"/>
      <c r="L15" s="751"/>
      <c r="M15" s="31"/>
      <c r="N15" s="31"/>
      <c r="O15" s="31"/>
      <c r="P15" s="31"/>
      <c r="Q15" s="31"/>
      <c r="R15" s="31"/>
      <c r="S15" s="31"/>
    </row>
    <row r="16" spans="1:19" s="73" customFormat="1" x14ac:dyDescent="0.2">
      <c r="A16" s="67" t="s">
        <v>38</v>
      </c>
      <c r="C16" s="736">
        <v>1</v>
      </c>
      <c r="D16" s="736">
        <v>5</v>
      </c>
      <c r="E16" s="737">
        <v>74916</v>
      </c>
      <c r="F16" s="70"/>
      <c r="G16" s="744">
        <v>0</v>
      </c>
      <c r="H16" s="744">
        <v>0</v>
      </c>
      <c r="I16" s="744">
        <v>0</v>
      </c>
      <c r="J16" s="76"/>
      <c r="K16" s="750">
        <f t="shared" ref="K16:K22" si="0">G16/C16*100</f>
        <v>0</v>
      </c>
      <c r="L16" s="750">
        <f t="shared" ref="L16:L22" si="1">I16/E16*100</f>
        <v>0</v>
      </c>
      <c r="M16" s="74"/>
      <c r="N16" s="74"/>
      <c r="O16" s="74"/>
      <c r="P16" s="74"/>
      <c r="Q16" s="74"/>
      <c r="R16" s="74"/>
      <c r="S16" s="74"/>
    </row>
    <row r="17" spans="1:20" x14ac:dyDescent="0.2">
      <c r="A17" s="67" t="s">
        <v>39</v>
      </c>
      <c r="C17" s="736">
        <v>9</v>
      </c>
      <c r="D17" s="736">
        <v>15</v>
      </c>
      <c r="E17" s="737">
        <v>554268</v>
      </c>
      <c r="G17" s="744">
        <v>1</v>
      </c>
      <c r="H17" s="744">
        <v>1</v>
      </c>
      <c r="I17" s="744">
        <v>27011</v>
      </c>
      <c r="K17" s="750">
        <f t="shared" si="0"/>
        <v>11.111111111111111</v>
      </c>
      <c r="L17" s="750">
        <f t="shared" si="1"/>
        <v>4.8732743005188821</v>
      </c>
      <c r="M17" s="74"/>
      <c r="N17" s="74"/>
      <c r="O17" s="74"/>
      <c r="P17" s="74"/>
      <c r="Q17" s="74"/>
      <c r="R17" s="74"/>
      <c r="S17" s="74"/>
    </row>
    <row r="18" spans="1:20" x14ac:dyDescent="0.2">
      <c r="A18" s="67" t="s">
        <v>40</v>
      </c>
      <c r="C18" s="736">
        <v>24</v>
      </c>
      <c r="D18" s="736">
        <v>43</v>
      </c>
      <c r="E18" s="737">
        <v>1235921</v>
      </c>
      <c r="G18" s="744">
        <v>4</v>
      </c>
      <c r="H18" s="744">
        <v>6</v>
      </c>
      <c r="I18" s="744">
        <v>185491</v>
      </c>
      <c r="K18" s="750">
        <f t="shared" si="0"/>
        <v>16.666666666666664</v>
      </c>
      <c r="L18" s="750">
        <f t="shared" si="1"/>
        <v>15.008321729301469</v>
      </c>
    </row>
    <row r="19" spans="1:20" x14ac:dyDescent="0.2">
      <c r="A19" s="67" t="s">
        <v>251</v>
      </c>
      <c r="C19" s="736">
        <v>1</v>
      </c>
      <c r="D19" s="736">
        <v>1</v>
      </c>
      <c r="E19" s="737">
        <v>74700</v>
      </c>
      <c r="G19" s="744">
        <v>0</v>
      </c>
      <c r="H19" s="744">
        <v>0</v>
      </c>
      <c r="I19" s="744">
        <v>0</v>
      </c>
      <c r="K19" s="750">
        <f t="shared" si="0"/>
        <v>0</v>
      </c>
      <c r="L19" s="750">
        <f t="shared" si="1"/>
        <v>0</v>
      </c>
    </row>
    <row r="20" spans="1:20" x14ac:dyDescent="0.2">
      <c r="A20" s="67" t="s">
        <v>41</v>
      </c>
      <c r="C20" s="736">
        <v>12</v>
      </c>
      <c r="D20" s="736">
        <v>22</v>
      </c>
      <c r="E20" s="737">
        <v>599030</v>
      </c>
      <c r="G20" s="744">
        <v>1</v>
      </c>
      <c r="H20" s="744">
        <v>2</v>
      </c>
      <c r="I20" s="744">
        <v>57466</v>
      </c>
      <c r="K20" s="750">
        <f t="shared" si="0"/>
        <v>8.3333333333333321</v>
      </c>
      <c r="L20" s="750">
        <f t="shared" si="1"/>
        <v>9.5931756339415397</v>
      </c>
    </row>
    <row r="21" spans="1:20" x14ac:dyDescent="0.2">
      <c r="A21" s="67" t="s">
        <v>42</v>
      </c>
      <c r="C21" s="736">
        <v>3</v>
      </c>
      <c r="D21" s="736">
        <v>7</v>
      </c>
      <c r="E21" s="737">
        <v>110931</v>
      </c>
      <c r="G21" s="744">
        <v>0</v>
      </c>
      <c r="H21" s="744">
        <v>0</v>
      </c>
      <c r="I21" s="744">
        <v>0</v>
      </c>
      <c r="K21" s="750">
        <f t="shared" si="0"/>
        <v>0</v>
      </c>
      <c r="L21" s="750">
        <f t="shared" si="1"/>
        <v>0</v>
      </c>
    </row>
    <row r="22" spans="1:20" x14ac:dyDescent="0.2">
      <c r="A22" s="67" t="s">
        <v>43</v>
      </c>
      <c r="B22" s="73"/>
      <c r="C22" s="736">
        <v>4</v>
      </c>
      <c r="D22" s="736">
        <v>7</v>
      </c>
      <c r="E22" s="737">
        <v>202161</v>
      </c>
      <c r="G22" s="744">
        <v>0</v>
      </c>
      <c r="H22" s="744"/>
      <c r="I22" s="744"/>
      <c r="J22" s="76"/>
      <c r="K22" s="750">
        <f t="shared" si="0"/>
        <v>0</v>
      </c>
      <c r="L22" s="750">
        <f t="shared" si="1"/>
        <v>0</v>
      </c>
      <c r="T22" s="73"/>
    </row>
    <row r="23" spans="1:20" s="73" customFormat="1" x14ac:dyDescent="0.3">
      <c r="A23" s="61" t="s">
        <v>44</v>
      </c>
      <c r="C23" s="740">
        <f>SUM(C16:C22)</f>
        <v>54</v>
      </c>
      <c r="D23" s="740">
        <f>SUM(D16:D22)</f>
        <v>100</v>
      </c>
      <c r="E23" s="740">
        <f>SUM(E16:E22)</f>
        <v>2851927</v>
      </c>
      <c r="F23" s="75"/>
      <c r="G23" s="740">
        <f>SUM(G16:G22)</f>
        <v>6</v>
      </c>
      <c r="H23" s="740">
        <f>SUM(H16:H22)</f>
        <v>9</v>
      </c>
      <c r="I23" s="740">
        <f>SUM(I16:I22)</f>
        <v>269968</v>
      </c>
      <c r="J23" s="76"/>
      <c r="K23" s="752">
        <f t="shared" ref="K23" si="2">G23/C23*100</f>
        <v>11.111111111111111</v>
      </c>
      <c r="L23" s="752">
        <f t="shared" ref="L23" si="3">I23/E23*100</f>
        <v>9.4661609501224966</v>
      </c>
      <c r="M23" s="74"/>
      <c r="N23" s="74"/>
      <c r="O23" s="74"/>
      <c r="P23" s="74"/>
      <c r="Q23" s="74"/>
      <c r="R23" s="74"/>
      <c r="S23" s="74"/>
    </row>
    <row r="24" spans="1:20" s="73" customFormat="1" x14ac:dyDescent="0.3">
      <c r="A24" s="61"/>
      <c r="C24" s="740"/>
      <c r="D24" s="740"/>
      <c r="E24" s="741"/>
      <c r="F24" s="75"/>
      <c r="G24" s="740"/>
      <c r="H24" s="740"/>
      <c r="I24" s="740"/>
      <c r="J24" s="76"/>
      <c r="K24" s="752"/>
      <c r="L24" s="752"/>
      <c r="M24" s="74"/>
      <c r="N24" s="74"/>
      <c r="O24" s="74"/>
      <c r="P24" s="74"/>
      <c r="Q24" s="74"/>
      <c r="R24" s="74"/>
      <c r="S24" s="74"/>
    </row>
    <row r="25" spans="1:20" s="73" customFormat="1" x14ac:dyDescent="0.3">
      <c r="A25" s="77" t="s">
        <v>45</v>
      </c>
      <c r="C25" s="742"/>
      <c r="D25" s="738"/>
      <c r="E25" s="739"/>
      <c r="F25" s="75"/>
      <c r="G25" s="738"/>
      <c r="H25" s="738"/>
      <c r="I25" s="744"/>
      <c r="J25" s="76"/>
      <c r="K25" s="751"/>
      <c r="L25" s="751"/>
      <c r="M25" s="74"/>
      <c r="N25" s="74"/>
      <c r="O25" s="74"/>
      <c r="P25" s="74"/>
      <c r="Q25" s="74"/>
      <c r="R25" s="74"/>
      <c r="S25" s="74"/>
    </row>
    <row r="26" spans="1:20" x14ac:dyDescent="0.2">
      <c r="A26" s="67" t="s">
        <v>46</v>
      </c>
      <c r="C26" s="736">
        <v>7</v>
      </c>
      <c r="D26" s="736">
        <v>27</v>
      </c>
      <c r="E26" s="737">
        <v>468439</v>
      </c>
      <c r="G26" s="744">
        <v>2</v>
      </c>
      <c r="H26" s="744">
        <v>10</v>
      </c>
      <c r="I26" s="744">
        <v>146598</v>
      </c>
      <c r="K26" s="750">
        <f>G26/C26*100</f>
        <v>28.571428571428569</v>
      </c>
      <c r="L26" s="750">
        <f>I26/E26*100</f>
        <v>31.295003191450753</v>
      </c>
    </row>
    <row r="27" spans="1:20" x14ac:dyDescent="0.2">
      <c r="A27" s="67" t="s">
        <v>47</v>
      </c>
      <c r="C27" s="736">
        <v>8</v>
      </c>
      <c r="D27" s="736">
        <v>8</v>
      </c>
      <c r="E27" s="737">
        <v>307846</v>
      </c>
      <c r="G27" s="744">
        <v>3</v>
      </c>
      <c r="H27" s="744">
        <v>3</v>
      </c>
      <c r="I27" s="744">
        <v>113826</v>
      </c>
      <c r="K27" s="750">
        <f>G27/C27*100</f>
        <v>37.5</v>
      </c>
      <c r="L27" s="750">
        <f>I27/E27*100</f>
        <v>36.974980996992002</v>
      </c>
    </row>
    <row r="28" spans="1:20" x14ac:dyDescent="0.2">
      <c r="A28" s="67" t="s">
        <v>48</v>
      </c>
      <c r="C28" s="736">
        <v>8</v>
      </c>
      <c r="D28" s="736">
        <v>19</v>
      </c>
      <c r="E28" s="737">
        <v>415146</v>
      </c>
      <c r="G28" s="744">
        <v>2</v>
      </c>
      <c r="H28" s="744">
        <v>5</v>
      </c>
      <c r="I28" s="744">
        <v>125945</v>
      </c>
      <c r="K28" s="750">
        <f>G28/C28*100</f>
        <v>25</v>
      </c>
      <c r="L28" s="750">
        <f>I28/E28*100</f>
        <v>30.337519812306997</v>
      </c>
    </row>
    <row r="29" spans="1:20" s="73" customFormat="1" x14ac:dyDescent="0.2">
      <c r="A29" s="67" t="s">
        <v>220</v>
      </c>
      <c r="C29" s="736">
        <v>4</v>
      </c>
      <c r="D29" s="736">
        <v>5</v>
      </c>
      <c r="E29" s="737">
        <v>192939</v>
      </c>
      <c r="F29" s="70"/>
      <c r="G29" s="744">
        <v>1</v>
      </c>
      <c r="H29" s="744">
        <v>1</v>
      </c>
      <c r="I29" s="744">
        <v>49479</v>
      </c>
      <c r="J29" s="76"/>
      <c r="K29" s="750">
        <f>G29/C29*100</f>
        <v>25</v>
      </c>
      <c r="L29" s="750">
        <f>I29/E29*100</f>
        <v>25.644892945438713</v>
      </c>
      <c r="M29" s="74"/>
      <c r="N29" s="74"/>
      <c r="O29" s="74"/>
      <c r="P29" s="74"/>
      <c r="Q29" s="74"/>
      <c r="R29" s="74"/>
      <c r="S29" s="74"/>
    </row>
    <row r="30" spans="1:20" s="73" customFormat="1" x14ac:dyDescent="0.3">
      <c r="A30" s="77" t="s">
        <v>49</v>
      </c>
      <c r="C30" s="743">
        <f>SUM(C26:C29)</f>
        <v>27</v>
      </c>
      <c r="D30" s="743">
        <f>SUM(D26:D29)</f>
        <v>59</v>
      </c>
      <c r="E30" s="743">
        <f>SUM(E26:E29)</f>
        <v>1384370</v>
      </c>
      <c r="F30" s="75"/>
      <c r="G30" s="743">
        <f>SUM(G26:G29)</f>
        <v>8</v>
      </c>
      <c r="H30" s="743">
        <f>SUM(H26:H29)</f>
        <v>19</v>
      </c>
      <c r="I30" s="743">
        <f>SUM(I26:I29)</f>
        <v>435848</v>
      </c>
      <c r="J30" s="76"/>
      <c r="K30" s="752">
        <f>G30/C30*100</f>
        <v>29.629629629629626</v>
      </c>
      <c r="L30" s="752">
        <f>I30/E30*100</f>
        <v>31.48349068529367</v>
      </c>
      <c r="M30" s="74"/>
      <c r="N30" s="74"/>
      <c r="O30" s="74"/>
      <c r="P30" s="74"/>
      <c r="Q30" s="74"/>
      <c r="R30" s="74"/>
      <c r="S30" s="74"/>
    </row>
    <row r="31" spans="1:20" s="73" customFormat="1" x14ac:dyDescent="0.3">
      <c r="A31" s="77"/>
      <c r="C31" s="743"/>
      <c r="D31" s="743"/>
      <c r="E31" s="743"/>
      <c r="F31" s="712"/>
      <c r="G31" s="740"/>
      <c r="H31" s="740"/>
      <c r="I31" s="740"/>
      <c r="J31" s="76"/>
      <c r="K31" s="752"/>
      <c r="L31" s="752"/>
      <c r="M31" s="74"/>
      <c r="N31" s="74"/>
      <c r="O31" s="74"/>
      <c r="P31" s="74"/>
      <c r="Q31" s="74"/>
      <c r="R31" s="74"/>
      <c r="S31" s="74"/>
    </row>
    <row r="32" spans="1:20" s="73" customFormat="1" x14ac:dyDescent="0.3">
      <c r="A32" s="61" t="s">
        <v>50</v>
      </c>
      <c r="C32" s="738"/>
      <c r="D32" s="738"/>
      <c r="E32" s="744"/>
      <c r="F32" s="712"/>
      <c r="G32" s="738"/>
      <c r="H32" s="738"/>
      <c r="I32" s="744"/>
      <c r="J32" s="76"/>
      <c r="K32" s="751"/>
      <c r="L32" s="751"/>
      <c r="M32" s="74"/>
      <c r="N32" s="74"/>
      <c r="O32" s="74"/>
      <c r="P32" s="74"/>
      <c r="Q32" s="74"/>
      <c r="R32" s="74"/>
      <c r="S32" s="74"/>
    </row>
    <row r="33" spans="1:20" s="73" customFormat="1" x14ac:dyDescent="0.2">
      <c r="A33" s="67" t="s">
        <v>51</v>
      </c>
      <c r="C33" s="736">
        <v>2</v>
      </c>
      <c r="D33" s="736">
        <v>3</v>
      </c>
      <c r="E33" s="737">
        <v>90023</v>
      </c>
      <c r="F33" s="713"/>
      <c r="G33" s="744">
        <v>0</v>
      </c>
      <c r="H33" s="744"/>
      <c r="I33" s="744"/>
      <c r="J33" s="76"/>
      <c r="K33" s="750">
        <f t="shared" ref="K33:K38" si="4">G33/C33*100</f>
        <v>0</v>
      </c>
      <c r="L33" s="750">
        <f t="shared" ref="L33:L38" si="5">I33/E33*100</f>
        <v>0</v>
      </c>
      <c r="M33" s="74"/>
      <c r="N33" s="74"/>
      <c r="O33" s="74"/>
      <c r="P33" s="74"/>
      <c r="Q33" s="74"/>
      <c r="R33" s="74"/>
      <c r="S33" s="74"/>
    </row>
    <row r="34" spans="1:20" s="73" customFormat="1" x14ac:dyDescent="0.2">
      <c r="A34" s="67" t="s">
        <v>52</v>
      </c>
      <c r="B34" s="32"/>
      <c r="C34" s="736">
        <v>16</v>
      </c>
      <c r="D34" s="736">
        <v>42</v>
      </c>
      <c r="E34" s="737">
        <v>868760</v>
      </c>
      <c r="F34" s="713"/>
      <c r="G34" s="744">
        <v>4</v>
      </c>
      <c r="H34" s="744">
        <v>11</v>
      </c>
      <c r="I34" s="744">
        <v>178619</v>
      </c>
      <c r="J34" s="71"/>
      <c r="K34" s="750">
        <f t="shared" si="4"/>
        <v>25</v>
      </c>
      <c r="L34" s="750">
        <f t="shared" si="5"/>
        <v>20.560223767208434</v>
      </c>
      <c r="M34" s="31"/>
      <c r="N34" s="31"/>
      <c r="O34" s="31"/>
      <c r="P34" s="31"/>
      <c r="Q34" s="31"/>
      <c r="R34" s="31"/>
      <c r="S34" s="31"/>
      <c r="T34" s="32"/>
    </row>
    <row r="35" spans="1:20" x14ac:dyDescent="0.2">
      <c r="A35" s="67" t="s">
        <v>221</v>
      </c>
      <c r="C35" s="736">
        <v>1</v>
      </c>
      <c r="D35" s="736">
        <v>1</v>
      </c>
      <c r="E35" s="737">
        <v>16850</v>
      </c>
      <c r="F35" s="713"/>
      <c r="G35" s="744">
        <v>0</v>
      </c>
      <c r="H35" s="744">
        <v>0</v>
      </c>
      <c r="I35" s="744">
        <v>0</v>
      </c>
      <c r="K35" s="750">
        <f t="shared" si="4"/>
        <v>0</v>
      </c>
      <c r="L35" s="750">
        <f t="shared" si="5"/>
        <v>0</v>
      </c>
    </row>
    <row r="36" spans="1:20" x14ac:dyDescent="0.2">
      <c r="A36" s="67" t="s">
        <v>259</v>
      </c>
      <c r="C36" s="736">
        <v>2</v>
      </c>
      <c r="D36" s="736">
        <v>4</v>
      </c>
      <c r="E36" s="737">
        <v>130537</v>
      </c>
      <c r="F36" s="713"/>
      <c r="G36" s="744">
        <v>0</v>
      </c>
      <c r="H36" s="744">
        <v>0</v>
      </c>
      <c r="I36" s="744">
        <v>0</v>
      </c>
      <c r="K36" s="750">
        <f t="shared" si="4"/>
        <v>0</v>
      </c>
      <c r="L36" s="750">
        <f t="shared" si="5"/>
        <v>0</v>
      </c>
    </row>
    <row r="37" spans="1:20" x14ac:dyDescent="0.2">
      <c r="A37" s="67" t="s">
        <v>53</v>
      </c>
      <c r="C37" s="736">
        <v>32</v>
      </c>
      <c r="D37" s="736">
        <v>73</v>
      </c>
      <c r="E37" s="737">
        <v>1997550</v>
      </c>
      <c r="F37" s="713"/>
      <c r="G37" s="744">
        <v>12</v>
      </c>
      <c r="H37" s="744">
        <v>26</v>
      </c>
      <c r="I37" s="744">
        <v>776446</v>
      </c>
      <c r="K37" s="750">
        <f t="shared" si="4"/>
        <v>37.5</v>
      </c>
      <c r="L37" s="750">
        <f t="shared" si="5"/>
        <v>38.869915646667167</v>
      </c>
    </row>
    <row r="38" spans="1:20" x14ac:dyDescent="0.2">
      <c r="A38" s="67" t="s">
        <v>54</v>
      </c>
      <c r="B38" s="73"/>
      <c r="C38" s="736">
        <v>44</v>
      </c>
      <c r="D38" s="736">
        <v>85</v>
      </c>
      <c r="E38" s="737">
        <v>2758183</v>
      </c>
      <c r="F38" s="713"/>
      <c r="G38" s="744">
        <v>21</v>
      </c>
      <c r="H38" s="744">
        <v>40</v>
      </c>
      <c r="I38" s="744">
        <v>1273915</v>
      </c>
      <c r="J38" s="76"/>
      <c r="K38" s="750">
        <f t="shared" si="4"/>
        <v>47.727272727272727</v>
      </c>
      <c r="L38" s="750">
        <f t="shared" si="5"/>
        <v>46.186746854722841</v>
      </c>
      <c r="M38" s="74"/>
      <c r="N38" s="74"/>
      <c r="O38" s="74"/>
      <c r="P38" s="74"/>
      <c r="Q38" s="74"/>
      <c r="R38" s="74"/>
      <c r="S38" s="74"/>
      <c r="T38" s="73"/>
    </row>
    <row r="39" spans="1:20" x14ac:dyDescent="0.2">
      <c r="A39" s="67" t="s">
        <v>55</v>
      </c>
      <c r="C39" s="736">
        <v>43</v>
      </c>
      <c r="D39" s="736">
        <v>78</v>
      </c>
      <c r="E39" s="737">
        <v>2479964</v>
      </c>
      <c r="F39" s="713"/>
      <c r="G39" s="744">
        <v>22</v>
      </c>
      <c r="H39" s="744">
        <v>40</v>
      </c>
      <c r="I39" s="744">
        <v>1198240</v>
      </c>
      <c r="K39" s="750">
        <f t="shared" ref="K39:K40" si="6">G39/C39*100</f>
        <v>51.162790697674424</v>
      </c>
      <c r="L39" s="750">
        <f t="shared" ref="L39:L40" si="7">I39/E39*100</f>
        <v>48.316830405602659</v>
      </c>
    </row>
    <row r="40" spans="1:20" x14ac:dyDescent="0.2">
      <c r="A40" s="67" t="s">
        <v>56</v>
      </c>
      <c r="C40" s="736">
        <v>4</v>
      </c>
      <c r="D40" s="736">
        <v>5</v>
      </c>
      <c r="E40" s="737">
        <v>165025</v>
      </c>
      <c r="F40" s="713"/>
      <c r="G40" s="744">
        <v>2</v>
      </c>
      <c r="H40" s="744">
        <v>3</v>
      </c>
      <c r="I40" s="744">
        <v>102949</v>
      </c>
      <c r="K40" s="750">
        <f t="shared" si="6"/>
        <v>50</v>
      </c>
      <c r="L40" s="750">
        <f t="shared" si="7"/>
        <v>62.383881230116643</v>
      </c>
    </row>
    <row r="41" spans="1:20" x14ac:dyDescent="0.2">
      <c r="A41" s="67" t="s">
        <v>57</v>
      </c>
      <c r="B41" s="73"/>
      <c r="C41" s="736">
        <v>15</v>
      </c>
      <c r="D41" s="736">
        <v>37</v>
      </c>
      <c r="E41" s="737">
        <v>899857</v>
      </c>
      <c r="F41" s="713"/>
      <c r="G41" s="744">
        <v>3</v>
      </c>
      <c r="H41" s="744">
        <v>6</v>
      </c>
      <c r="I41" s="744">
        <v>187621</v>
      </c>
      <c r="J41" s="76"/>
      <c r="K41" s="750">
        <f>G41/C41*100</f>
        <v>20</v>
      </c>
      <c r="L41" s="750">
        <f>I41/E41*100</f>
        <v>20.850090625510497</v>
      </c>
      <c r="M41" s="74"/>
      <c r="N41" s="74"/>
      <c r="O41" s="74"/>
      <c r="P41" s="74"/>
      <c r="Q41" s="74"/>
      <c r="R41" s="74"/>
      <c r="S41" s="74"/>
      <c r="T41" s="73"/>
    </row>
    <row r="42" spans="1:20" x14ac:dyDescent="0.2">
      <c r="A42" s="67" t="s">
        <v>260</v>
      </c>
      <c r="B42" s="73"/>
      <c r="C42" s="736">
        <v>2</v>
      </c>
      <c r="D42" s="736">
        <v>7</v>
      </c>
      <c r="E42" s="737">
        <v>123833</v>
      </c>
      <c r="F42" s="713"/>
      <c r="G42" s="744">
        <v>1</v>
      </c>
      <c r="H42" s="744">
        <v>3</v>
      </c>
      <c r="I42" s="744">
        <v>74633</v>
      </c>
      <c r="J42" s="76"/>
      <c r="K42" s="750">
        <f>G42/C42*100</f>
        <v>50</v>
      </c>
      <c r="L42" s="750">
        <f>I42/E42*100</f>
        <v>60.269072056721548</v>
      </c>
      <c r="M42" s="74"/>
      <c r="N42" s="74"/>
      <c r="O42" s="74"/>
      <c r="P42" s="74"/>
      <c r="Q42" s="74"/>
      <c r="R42" s="74"/>
      <c r="S42" s="74"/>
      <c r="T42" s="73"/>
    </row>
    <row r="43" spans="1:20" s="73" customFormat="1" x14ac:dyDescent="0.2">
      <c r="A43" s="67" t="s">
        <v>58</v>
      </c>
      <c r="B43" s="32"/>
      <c r="C43" s="736"/>
      <c r="D43" s="736"/>
      <c r="E43" s="737"/>
      <c r="F43" s="713"/>
      <c r="G43" s="744"/>
      <c r="H43" s="744"/>
      <c r="I43" s="744"/>
      <c r="J43" s="71"/>
      <c r="K43" s="750"/>
      <c r="L43" s="750"/>
      <c r="M43" s="31"/>
      <c r="N43" s="31"/>
      <c r="O43" s="31"/>
      <c r="P43" s="31"/>
      <c r="Q43" s="31"/>
      <c r="R43" s="31"/>
      <c r="S43" s="31"/>
      <c r="T43" s="32"/>
    </row>
    <row r="44" spans="1:20" x14ac:dyDescent="0.2">
      <c r="A44" s="67" t="s">
        <v>223</v>
      </c>
      <c r="C44" s="736">
        <v>3</v>
      </c>
      <c r="D44" s="736">
        <v>10</v>
      </c>
      <c r="E44" s="737">
        <v>194980</v>
      </c>
      <c r="F44" s="713"/>
      <c r="G44" s="744">
        <v>2</v>
      </c>
      <c r="H44" s="744">
        <v>8</v>
      </c>
      <c r="I44" s="744">
        <v>136180</v>
      </c>
      <c r="K44" s="750">
        <f t="shared" ref="K44:K50" si="8">G44/C44*100</f>
        <v>66.666666666666657</v>
      </c>
      <c r="L44" s="750">
        <f t="shared" ref="L44:L50" si="9">I44/E44*100</f>
        <v>69.843060826751454</v>
      </c>
    </row>
    <row r="45" spans="1:20" s="73" customFormat="1" x14ac:dyDescent="0.2">
      <c r="A45" s="67" t="s">
        <v>222</v>
      </c>
      <c r="B45" s="32"/>
      <c r="C45" s="736">
        <v>2</v>
      </c>
      <c r="D45" s="736">
        <v>3</v>
      </c>
      <c r="E45" s="737">
        <v>146201</v>
      </c>
      <c r="F45" s="713"/>
      <c r="G45" s="744">
        <v>0</v>
      </c>
      <c r="H45" s="744">
        <v>0</v>
      </c>
      <c r="I45" s="744">
        <v>0</v>
      </c>
      <c r="J45" s="71"/>
      <c r="K45" s="750">
        <f t="shared" si="8"/>
        <v>0</v>
      </c>
      <c r="L45" s="750">
        <f t="shared" si="9"/>
        <v>0</v>
      </c>
      <c r="M45" s="31"/>
      <c r="N45" s="31"/>
      <c r="O45" s="31"/>
      <c r="P45" s="31"/>
      <c r="Q45" s="31"/>
      <c r="R45" s="31"/>
      <c r="S45" s="31"/>
      <c r="T45" s="32"/>
    </row>
    <row r="46" spans="1:20" x14ac:dyDescent="0.2">
      <c r="A46" s="67" t="s">
        <v>59</v>
      </c>
      <c r="B46" s="73"/>
      <c r="C46" s="736">
        <v>69</v>
      </c>
      <c r="D46" s="736">
        <v>117</v>
      </c>
      <c r="E46" s="737">
        <v>4203137</v>
      </c>
      <c r="F46" s="713"/>
      <c r="G46" s="744">
        <v>15</v>
      </c>
      <c r="H46" s="744">
        <v>34</v>
      </c>
      <c r="I46" s="744">
        <v>952288</v>
      </c>
      <c r="J46" s="76"/>
      <c r="K46" s="750">
        <f t="shared" si="8"/>
        <v>21.739130434782609</v>
      </c>
      <c r="L46" s="750">
        <f t="shared" si="9"/>
        <v>22.656601485985348</v>
      </c>
      <c r="M46" s="74"/>
      <c r="N46" s="74"/>
      <c r="O46" s="74"/>
      <c r="P46" s="74"/>
      <c r="Q46" s="74"/>
      <c r="R46" s="74"/>
      <c r="S46" s="74"/>
      <c r="T46" s="73"/>
    </row>
    <row r="47" spans="1:20" x14ac:dyDescent="0.2">
      <c r="A47" s="67" t="s">
        <v>60</v>
      </c>
      <c r="C47" s="736">
        <v>2</v>
      </c>
      <c r="D47" s="736">
        <v>4</v>
      </c>
      <c r="E47" s="737">
        <v>117151</v>
      </c>
      <c r="F47" s="713"/>
      <c r="G47" s="744">
        <v>1</v>
      </c>
      <c r="H47" s="744">
        <v>2</v>
      </c>
      <c r="I47" s="744">
        <v>54056</v>
      </c>
      <c r="K47" s="750">
        <f t="shared" si="8"/>
        <v>50</v>
      </c>
      <c r="L47" s="750">
        <f t="shared" si="9"/>
        <v>46.142158410939729</v>
      </c>
    </row>
    <row r="48" spans="1:20" s="73" customFormat="1" x14ac:dyDescent="0.2">
      <c r="A48" s="67" t="s">
        <v>61</v>
      </c>
      <c r="B48" s="32"/>
      <c r="C48" s="736">
        <v>1</v>
      </c>
      <c r="D48" s="736">
        <v>3</v>
      </c>
      <c r="E48" s="737">
        <v>63411</v>
      </c>
      <c r="F48" s="713"/>
      <c r="G48" s="744">
        <v>0</v>
      </c>
      <c r="H48" s="744">
        <v>0</v>
      </c>
      <c r="I48" s="744">
        <v>0</v>
      </c>
      <c r="J48" s="71"/>
      <c r="K48" s="750">
        <f t="shared" si="8"/>
        <v>0</v>
      </c>
      <c r="L48" s="750">
        <f t="shared" si="9"/>
        <v>0</v>
      </c>
      <c r="M48" s="31"/>
      <c r="N48" s="31"/>
      <c r="O48" s="31"/>
      <c r="P48" s="31"/>
      <c r="Q48" s="31"/>
      <c r="R48" s="31"/>
      <c r="S48" s="31"/>
      <c r="T48" s="32"/>
    </row>
    <row r="49" spans="1:20" x14ac:dyDescent="0.2">
      <c r="A49" s="67" t="s">
        <v>62</v>
      </c>
      <c r="B49" s="73"/>
      <c r="C49" s="736">
        <v>8</v>
      </c>
      <c r="D49" s="736">
        <v>18</v>
      </c>
      <c r="E49" s="737">
        <v>436133</v>
      </c>
      <c r="F49" s="713"/>
      <c r="G49" s="744">
        <v>1</v>
      </c>
      <c r="H49" s="744">
        <v>3</v>
      </c>
      <c r="I49" s="744">
        <v>57195</v>
      </c>
      <c r="J49" s="76"/>
      <c r="K49" s="750">
        <f t="shared" si="8"/>
        <v>12.5</v>
      </c>
      <c r="L49" s="750">
        <f t="shared" si="9"/>
        <v>13.114118858238196</v>
      </c>
      <c r="M49" s="74"/>
      <c r="N49" s="74"/>
      <c r="O49" s="74"/>
      <c r="P49" s="74"/>
      <c r="Q49" s="74"/>
      <c r="R49" s="74"/>
      <c r="S49" s="74"/>
      <c r="T49" s="73"/>
    </row>
    <row r="50" spans="1:20" x14ac:dyDescent="0.2">
      <c r="A50" s="67" t="s">
        <v>63</v>
      </c>
      <c r="C50" s="736">
        <v>10</v>
      </c>
      <c r="D50" s="736">
        <v>17</v>
      </c>
      <c r="E50" s="737">
        <v>645618</v>
      </c>
      <c r="F50" s="713"/>
      <c r="G50" s="744">
        <v>2</v>
      </c>
      <c r="H50" s="744">
        <v>3</v>
      </c>
      <c r="I50" s="744">
        <v>141656</v>
      </c>
      <c r="K50" s="750">
        <f t="shared" si="8"/>
        <v>20</v>
      </c>
      <c r="L50" s="750">
        <f t="shared" si="9"/>
        <v>21.941147861428895</v>
      </c>
    </row>
    <row r="51" spans="1:20" s="73" customFormat="1" x14ac:dyDescent="0.3">
      <c r="A51" s="61" t="s">
        <v>64</v>
      </c>
      <c r="C51" s="740">
        <f>SUM(C33:C50)</f>
        <v>256</v>
      </c>
      <c r="D51" s="740">
        <f>SUM(D33:D50)</f>
        <v>507</v>
      </c>
      <c r="E51" s="740">
        <f>SUM(E33:E50)</f>
        <v>15337213</v>
      </c>
      <c r="F51" s="712"/>
      <c r="G51" s="740">
        <f>SUM(G33:G50)</f>
        <v>86</v>
      </c>
      <c r="H51" s="740">
        <f>SUM(H33:H50)</f>
        <v>179</v>
      </c>
      <c r="I51" s="740">
        <f>SUM(I33:I50)</f>
        <v>5133798</v>
      </c>
      <c r="J51" s="76"/>
      <c r="K51" s="752">
        <f t="shared" ref="K51" si="10">G51/C51*100</f>
        <v>33.59375</v>
      </c>
      <c r="L51" s="752">
        <f t="shared" ref="L51" si="11">I51/E51*100</f>
        <v>33.472821952723748</v>
      </c>
      <c r="M51" s="74"/>
      <c r="N51" s="74"/>
      <c r="O51" s="74"/>
      <c r="P51" s="74"/>
      <c r="Q51" s="74"/>
      <c r="R51" s="74"/>
      <c r="S51" s="74"/>
    </row>
    <row r="52" spans="1:20" s="73" customFormat="1" x14ac:dyDescent="0.3">
      <c r="A52" s="61"/>
      <c r="C52" s="740"/>
      <c r="D52" s="740"/>
      <c r="E52" s="741"/>
      <c r="F52" s="75"/>
      <c r="G52" s="740"/>
      <c r="H52" s="740"/>
      <c r="I52" s="740"/>
      <c r="J52" s="76"/>
      <c r="K52" s="752"/>
      <c r="L52" s="752"/>
      <c r="M52" s="74"/>
      <c r="N52" s="74"/>
      <c r="O52" s="74"/>
      <c r="P52" s="74"/>
      <c r="Q52" s="74"/>
      <c r="R52" s="74"/>
      <c r="S52" s="74"/>
    </row>
    <row r="53" spans="1:20" s="73" customFormat="1" x14ac:dyDescent="0.3">
      <c r="A53" s="61" t="s">
        <v>65</v>
      </c>
      <c r="C53" s="738"/>
      <c r="D53" s="738"/>
      <c r="E53" s="739"/>
      <c r="F53" s="75"/>
      <c r="G53" s="738"/>
      <c r="H53" s="738"/>
      <c r="I53" s="744"/>
      <c r="J53" s="76"/>
      <c r="K53" s="751"/>
      <c r="L53" s="751"/>
      <c r="M53" s="74"/>
      <c r="N53" s="74"/>
      <c r="O53" s="74"/>
      <c r="P53" s="74"/>
      <c r="Q53" s="74"/>
      <c r="R53" s="74"/>
      <c r="S53" s="74"/>
    </row>
    <row r="54" spans="1:20" x14ac:dyDescent="0.2">
      <c r="A54" s="67" t="s">
        <v>225</v>
      </c>
      <c r="C54" s="736">
        <v>1</v>
      </c>
      <c r="D54" s="736">
        <v>1</v>
      </c>
      <c r="E54" s="737">
        <v>29000</v>
      </c>
      <c r="G54" s="744">
        <v>0</v>
      </c>
      <c r="H54" s="744">
        <v>0</v>
      </c>
      <c r="I54" s="744">
        <v>0</v>
      </c>
      <c r="K54" s="750">
        <f t="shared" ref="K54:K80" si="12">G54/C54*100</f>
        <v>0</v>
      </c>
      <c r="L54" s="750">
        <f t="shared" ref="L54:L80" si="13">I54/E54*100</f>
        <v>0</v>
      </c>
    </row>
    <row r="55" spans="1:20" x14ac:dyDescent="0.2">
      <c r="A55" s="67" t="s">
        <v>66</v>
      </c>
      <c r="C55" s="736">
        <v>12</v>
      </c>
      <c r="D55" s="736">
        <v>38</v>
      </c>
      <c r="E55" s="737">
        <v>740554</v>
      </c>
      <c r="G55" s="744">
        <v>5</v>
      </c>
      <c r="H55" s="744">
        <v>22</v>
      </c>
      <c r="I55" s="744">
        <v>356570</v>
      </c>
      <c r="K55" s="750">
        <f t="shared" si="12"/>
        <v>41.666666666666671</v>
      </c>
      <c r="L55" s="750">
        <f t="shared" si="13"/>
        <v>48.149088385181905</v>
      </c>
    </row>
    <row r="56" spans="1:20" x14ac:dyDescent="0.2">
      <c r="A56" s="67" t="s">
        <v>226</v>
      </c>
      <c r="C56" s="736">
        <v>40</v>
      </c>
      <c r="D56" s="736">
        <v>69</v>
      </c>
      <c r="E56" s="737">
        <v>2378052</v>
      </c>
      <c r="G56" s="744">
        <v>12</v>
      </c>
      <c r="H56" s="744">
        <v>22</v>
      </c>
      <c r="I56" s="744">
        <v>739530</v>
      </c>
      <c r="K56" s="750">
        <f t="shared" si="12"/>
        <v>30</v>
      </c>
      <c r="L56" s="750">
        <f t="shared" si="13"/>
        <v>31.098142513283982</v>
      </c>
    </row>
    <row r="57" spans="1:20" x14ac:dyDescent="0.2">
      <c r="A57" s="67" t="s">
        <v>224</v>
      </c>
      <c r="B57" s="73"/>
      <c r="C57" s="736">
        <v>1</v>
      </c>
      <c r="D57" s="736">
        <v>4</v>
      </c>
      <c r="E57" s="737">
        <v>74900</v>
      </c>
      <c r="G57" s="744">
        <v>0</v>
      </c>
      <c r="H57" s="744">
        <v>0</v>
      </c>
      <c r="I57" s="744">
        <v>0</v>
      </c>
      <c r="J57" s="76"/>
      <c r="K57" s="750">
        <f t="shared" si="12"/>
        <v>0</v>
      </c>
      <c r="L57" s="750">
        <f t="shared" si="13"/>
        <v>0</v>
      </c>
      <c r="M57" s="74"/>
      <c r="N57" s="74"/>
      <c r="O57" s="74"/>
      <c r="P57" s="74"/>
      <c r="Q57" s="74"/>
      <c r="R57" s="74"/>
      <c r="S57" s="74"/>
      <c r="T57" s="73"/>
    </row>
    <row r="58" spans="1:20" x14ac:dyDescent="0.2">
      <c r="A58" s="67" t="s">
        <v>67</v>
      </c>
      <c r="C58" s="736">
        <v>18</v>
      </c>
      <c r="D58" s="736">
        <v>22</v>
      </c>
      <c r="E58" s="737">
        <v>1017810</v>
      </c>
      <c r="G58" s="744">
        <v>5</v>
      </c>
      <c r="H58" s="744">
        <v>5</v>
      </c>
      <c r="I58" s="744">
        <v>288170</v>
      </c>
      <c r="K58" s="750">
        <f t="shared" si="12"/>
        <v>27.777777777777779</v>
      </c>
      <c r="L58" s="750">
        <f t="shared" si="13"/>
        <v>28.312749923856124</v>
      </c>
    </row>
    <row r="59" spans="1:20" x14ac:dyDescent="0.2">
      <c r="A59" s="67" t="s">
        <v>231</v>
      </c>
      <c r="B59" s="73"/>
      <c r="C59" s="736">
        <v>1</v>
      </c>
      <c r="D59" s="736">
        <v>3</v>
      </c>
      <c r="E59" s="737">
        <v>58000</v>
      </c>
      <c r="G59" s="744">
        <v>0</v>
      </c>
      <c r="H59" s="744">
        <v>0</v>
      </c>
      <c r="I59" s="744">
        <v>0</v>
      </c>
      <c r="J59" s="76"/>
      <c r="K59" s="750">
        <f t="shared" si="12"/>
        <v>0</v>
      </c>
      <c r="L59" s="750">
        <f t="shared" si="13"/>
        <v>0</v>
      </c>
      <c r="M59" s="74"/>
      <c r="N59" s="74"/>
      <c r="O59" s="74"/>
      <c r="P59" s="74"/>
      <c r="Q59" s="74"/>
      <c r="R59" s="74"/>
      <c r="S59" s="74"/>
      <c r="T59" s="73"/>
    </row>
    <row r="60" spans="1:20" x14ac:dyDescent="0.2">
      <c r="A60" s="67" t="s">
        <v>68</v>
      </c>
      <c r="C60" s="736">
        <v>21</v>
      </c>
      <c r="D60" s="736">
        <v>36</v>
      </c>
      <c r="E60" s="737">
        <v>1288050</v>
      </c>
      <c r="G60" s="744">
        <v>6</v>
      </c>
      <c r="H60" s="744">
        <v>7</v>
      </c>
      <c r="I60" s="744">
        <v>328466</v>
      </c>
      <c r="K60" s="750">
        <f t="shared" si="12"/>
        <v>28.571428571428569</v>
      </c>
      <c r="L60" s="750">
        <f t="shared" si="13"/>
        <v>25.501028686774578</v>
      </c>
      <c r="M60" s="74"/>
      <c r="N60" s="74"/>
      <c r="O60" s="74"/>
      <c r="P60" s="74"/>
      <c r="Q60" s="74"/>
      <c r="R60" s="74"/>
      <c r="S60" s="74"/>
    </row>
    <row r="61" spans="1:20" x14ac:dyDescent="0.2">
      <c r="A61" s="67" t="s">
        <v>69</v>
      </c>
      <c r="C61" s="736">
        <v>7</v>
      </c>
      <c r="D61" s="736">
        <v>10</v>
      </c>
      <c r="E61" s="737">
        <v>421384</v>
      </c>
      <c r="G61" s="744">
        <v>0</v>
      </c>
      <c r="H61" s="744">
        <v>0</v>
      </c>
      <c r="I61" s="744">
        <v>0</v>
      </c>
      <c r="K61" s="750">
        <f t="shared" si="12"/>
        <v>0</v>
      </c>
      <c r="L61" s="750">
        <f t="shared" si="13"/>
        <v>0</v>
      </c>
    </row>
    <row r="62" spans="1:20" x14ac:dyDescent="0.2">
      <c r="A62" s="67" t="s">
        <v>70</v>
      </c>
      <c r="C62" s="736">
        <v>17</v>
      </c>
      <c r="D62" s="736">
        <v>26</v>
      </c>
      <c r="E62" s="737">
        <v>914933</v>
      </c>
      <c r="G62" s="744">
        <v>4</v>
      </c>
      <c r="H62" s="744">
        <v>4</v>
      </c>
      <c r="I62" s="744">
        <v>247791</v>
      </c>
      <c r="K62" s="750">
        <f t="shared" si="12"/>
        <v>23.52941176470588</v>
      </c>
      <c r="L62" s="750">
        <f t="shared" si="13"/>
        <v>27.082966730897233</v>
      </c>
      <c r="M62" s="74"/>
      <c r="N62" s="74"/>
      <c r="O62" s="74"/>
      <c r="P62" s="74"/>
      <c r="Q62" s="74"/>
      <c r="R62" s="74"/>
      <c r="S62" s="74"/>
    </row>
    <row r="63" spans="1:20" x14ac:dyDescent="0.2">
      <c r="A63" s="67" t="s">
        <v>71</v>
      </c>
      <c r="C63" s="736">
        <v>11</v>
      </c>
      <c r="D63" s="736">
        <v>22</v>
      </c>
      <c r="E63" s="737">
        <v>552767</v>
      </c>
      <c r="G63" s="744">
        <v>3</v>
      </c>
      <c r="H63" s="744">
        <v>6</v>
      </c>
      <c r="I63" s="744">
        <v>156129</v>
      </c>
      <c r="K63" s="750">
        <f t="shared" si="12"/>
        <v>27.27272727272727</v>
      </c>
      <c r="L63" s="750">
        <f t="shared" si="13"/>
        <v>28.244992917449846</v>
      </c>
      <c r="M63" s="74"/>
      <c r="N63" s="74"/>
      <c r="O63" s="74"/>
      <c r="P63" s="74"/>
      <c r="Q63" s="74"/>
      <c r="R63" s="74"/>
      <c r="S63" s="74"/>
    </row>
    <row r="64" spans="1:20" x14ac:dyDescent="0.2">
      <c r="A64" s="67" t="s">
        <v>257</v>
      </c>
      <c r="B64" s="73"/>
      <c r="C64" s="736">
        <v>6</v>
      </c>
      <c r="D64" s="736">
        <v>18</v>
      </c>
      <c r="E64" s="737">
        <v>356555</v>
      </c>
      <c r="G64" s="744">
        <v>2</v>
      </c>
      <c r="H64" s="744">
        <v>4</v>
      </c>
      <c r="I64" s="744">
        <v>128350</v>
      </c>
      <c r="J64" s="76"/>
      <c r="K64" s="750">
        <f t="shared" si="12"/>
        <v>33.333333333333329</v>
      </c>
      <c r="L64" s="750">
        <f t="shared" si="13"/>
        <v>35.997251475929382</v>
      </c>
      <c r="M64" s="74"/>
      <c r="N64" s="74"/>
      <c r="O64" s="74"/>
      <c r="P64" s="74"/>
      <c r="Q64" s="74"/>
      <c r="R64" s="74"/>
      <c r="S64" s="74"/>
      <c r="T64" s="73"/>
    </row>
    <row r="65" spans="1:20" x14ac:dyDescent="0.2">
      <c r="A65" s="67" t="s">
        <v>72</v>
      </c>
      <c r="C65" s="736">
        <v>8</v>
      </c>
      <c r="D65" s="736">
        <v>20</v>
      </c>
      <c r="E65" s="737">
        <v>514496</v>
      </c>
      <c r="G65" s="744">
        <v>1</v>
      </c>
      <c r="H65" s="744">
        <v>5</v>
      </c>
      <c r="I65" s="744">
        <v>50926</v>
      </c>
      <c r="K65" s="750">
        <f t="shared" si="12"/>
        <v>12.5</v>
      </c>
      <c r="L65" s="750">
        <f t="shared" si="13"/>
        <v>9.8982305013061325</v>
      </c>
    </row>
    <row r="66" spans="1:20" x14ac:dyDescent="0.2">
      <c r="A66" s="67" t="s">
        <v>73</v>
      </c>
      <c r="C66" s="736">
        <v>35</v>
      </c>
      <c r="D66" s="736">
        <v>64</v>
      </c>
      <c r="E66" s="737">
        <v>1861541</v>
      </c>
      <c r="G66" s="744">
        <v>12</v>
      </c>
      <c r="H66" s="744">
        <v>19</v>
      </c>
      <c r="I66" s="744">
        <v>636851</v>
      </c>
      <c r="K66" s="750">
        <f t="shared" si="12"/>
        <v>34.285714285714285</v>
      </c>
      <c r="L66" s="750">
        <f t="shared" si="13"/>
        <v>34.21095748092575</v>
      </c>
    </row>
    <row r="67" spans="1:20" x14ac:dyDescent="0.2">
      <c r="A67" s="67" t="s">
        <v>74</v>
      </c>
      <c r="C67" s="736">
        <v>10</v>
      </c>
      <c r="D67" s="736">
        <v>14</v>
      </c>
      <c r="E67" s="737">
        <v>573467</v>
      </c>
      <c r="G67" s="744">
        <v>4</v>
      </c>
      <c r="H67" s="744">
        <v>5</v>
      </c>
      <c r="I67" s="744">
        <v>247549</v>
      </c>
      <c r="K67" s="750">
        <f t="shared" si="12"/>
        <v>40</v>
      </c>
      <c r="L67" s="750">
        <f t="shared" si="13"/>
        <v>43.167087208156701</v>
      </c>
    </row>
    <row r="68" spans="1:20" x14ac:dyDescent="0.2">
      <c r="A68" s="67" t="s">
        <v>75</v>
      </c>
      <c r="C68" s="736">
        <v>1</v>
      </c>
      <c r="D68" s="736">
        <v>2</v>
      </c>
      <c r="E68" s="737">
        <v>39322</v>
      </c>
      <c r="G68" s="744">
        <v>0</v>
      </c>
      <c r="H68" s="744">
        <v>0</v>
      </c>
      <c r="I68" s="744">
        <v>0</v>
      </c>
      <c r="K68" s="750">
        <f t="shared" si="12"/>
        <v>0</v>
      </c>
      <c r="L68" s="750">
        <f t="shared" si="13"/>
        <v>0</v>
      </c>
    </row>
    <row r="69" spans="1:20" x14ac:dyDescent="0.2">
      <c r="A69" s="67" t="s">
        <v>232</v>
      </c>
      <c r="C69" s="736">
        <v>2</v>
      </c>
      <c r="D69" s="736">
        <v>5</v>
      </c>
      <c r="E69" s="737">
        <v>94573</v>
      </c>
      <c r="G69" s="744">
        <v>1</v>
      </c>
      <c r="H69" s="744">
        <v>2</v>
      </c>
      <c r="I69" s="744">
        <v>35941</v>
      </c>
      <c r="K69" s="750">
        <f t="shared" si="12"/>
        <v>50</v>
      </c>
      <c r="L69" s="750">
        <f t="shared" si="13"/>
        <v>38.003447072631722</v>
      </c>
    </row>
    <row r="70" spans="1:20" x14ac:dyDescent="0.2">
      <c r="A70" s="67" t="s">
        <v>76</v>
      </c>
      <c r="B70" s="73"/>
      <c r="C70" s="736">
        <v>40</v>
      </c>
      <c r="D70" s="736">
        <v>64</v>
      </c>
      <c r="E70" s="737">
        <v>1963483</v>
      </c>
      <c r="G70" s="744">
        <v>10</v>
      </c>
      <c r="H70" s="744">
        <v>23</v>
      </c>
      <c r="I70" s="744">
        <v>548302</v>
      </c>
      <c r="K70" s="750">
        <f t="shared" si="12"/>
        <v>25</v>
      </c>
      <c r="L70" s="750">
        <f t="shared" si="13"/>
        <v>27.924968028752989</v>
      </c>
    </row>
    <row r="71" spans="1:20" x14ac:dyDescent="0.2">
      <c r="A71" s="67" t="s">
        <v>258</v>
      </c>
      <c r="B71" s="73"/>
      <c r="C71" s="736">
        <v>1</v>
      </c>
      <c r="D71" s="736">
        <v>1</v>
      </c>
      <c r="E71" s="737">
        <v>55217</v>
      </c>
      <c r="G71" s="744">
        <v>1</v>
      </c>
      <c r="H71" s="744">
        <v>1</v>
      </c>
      <c r="I71" s="744">
        <v>52217</v>
      </c>
      <c r="K71" s="750">
        <f t="shared" si="12"/>
        <v>100</v>
      </c>
      <c r="L71" s="750"/>
    </row>
    <row r="72" spans="1:20" x14ac:dyDescent="0.2">
      <c r="A72" s="67" t="s">
        <v>77</v>
      </c>
      <c r="C72" s="736">
        <v>51</v>
      </c>
      <c r="D72" s="736">
        <v>88</v>
      </c>
      <c r="E72" s="737">
        <v>3058898</v>
      </c>
      <c r="G72" s="744">
        <v>20</v>
      </c>
      <c r="H72" s="744">
        <v>34</v>
      </c>
      <c r="I72" s="744">
        <v>1183911</v>
      </c>
      <c r="K72" s="750">
        <f t="shared" si="12"/>
        <v>39.215686274509807</v>
      </c>
      <c r="L72" s="750">
        <f t="shared" si="13"/>
        <v>38.703840402654812</v>
      </c>
    </row>
    <row r="73" spans="1:20" x14ac:dyDescent="0.2">
      <c r="A73" s="67" t="s">
        <v>227</v>
      </c>
      <c r="C73" s="736">
        <v>7</v>
      </c>
      <c r="D73" s="736">
        <v>12</v>
      </c>
      <c r="E73" s="737">
        <v>419578</v>
      </c>
      <c r="G73" s="744">
        <v>3</v>
      </c>
      <c r="H73" s="744">
        <v>4</v>
      </c>
      <c r="I73" s="744">
        <v>203170</v>
      </c>
      <c r="K73" s="750">
        <f t="shared" si="12"/>
        <v>42.857142857142854</v>
      </c>
      <c r="L73" s="750">
        <f t="shared" si="13"/>
        <v>48.422462569534154</v>
      </c>
    </row>
    <row r="74" spans="1:20" x14ac:dyDescent="0.2">
      <c r="A74" s="67" t="s">
        <v>78</v>
      </c>
      <c r="C74" s="736">
        <v>29</v>
      </c>
      <c r="D74" s="736">
        <v>48</v>
      </c>
      <c r="E74" s="737">
        <v>1818556</v>
      </c>
      <c r="G74" s="744">
        <v>11</v>
      </c>
      <c r="H74" s="744">
        <v>24</v>
      </c>
      <c r="I74" s="744">
        <v>776721</v>
      </c>
      <c r="K74" s="750">
        <f t="shared" si="12"/>
        <v>37.931034482758619</v>
      </c>
      <c r="L74" s="750">
        <f t="shared" si="13"/>
        <v>42.710865103961602</v>
      </c>
    </row>
    <row r="75" spans="1:20" x14ac:dyDescent="0.2">
      <c r="A75" s="67" t="s">
        <v>79</v>
      </c>
      <c r="C75" s="736">
        <v>34</v>
      </c>
      <c r="D75" s="736">
        <v>65</v>
      </c>
      <c r="E75" s="737">
        <v>1879475</v>
      </c>
      <c r="G75" s="744">
        <v>8</v>
      </c>
      <c r="H75" s="744">
        <v>13</v>
      </c>
      <c r="I75" s="744">
        <v>494555</v>
      </c>
      <c r="K75" s="750">
        <f t="shared" si="12"/>
        <v>23.52941176470588</v>
      </c>
      <c r="L75" s="750">
        <f t="shared" si="13"/>
        <v>26.313465196397928</v>
      </c>
    </row>
    <row r="76" spans="1:20" x14ac:dyDescent="0.2">
      <c r="A76" s="67" t="s">
        <v>228</v>
      </c>
      <c r="C76" s="736">
        <v>2</v>
      </c>
      <c r="D76" s="736">
        <v>2</v>
      </c>
      <c r="E76" s="737">
        <v>39841</v>
      </c>
      <c r="G76" s="744">
        <v>0</v>
      </c>
      <c r="H76" s="744">
        <v>0</v>
      </c>
      <c r="I76" s="744">
        <v>0</v>
      </c>
      <c r="K76" s="750">
        <f t="shared" si="12"/>
        <v>0</v>
      </c>
      <c r="L76" s="750">
        <f t="shared" si="13"/>
        <v>0</v>
      </c>
    </row>
    <row r="77" spans="1:20" x14ac:dyDescent="0.2">
      <c r="A77" s="67" t="s">
        <v>229</v>
      </c>
      <c r="C77" s="736">
        <v>2</v>
      </c>
      <c r="D77" s="736">
        <v>3</v>
      </c>
      <c r="E77" s="737">
        <v>121850</v>
      </c>
      <c r="G77" s="744">
        <v>0</v>
      </c>
      <c r="H77" s="744">
        <v>0</v>
      </c>
      <c r="I77" s="744">
        <v>0</v>
      </c>
      <c r="K77" s="750">
        <f t="shared" si="12"/>
        <v>0</v>
      </c>
      <c r="L77" s="750">
        <f t="shared" si="13"/>
        <v>0</v>
      </c>
    </row>
    <row r="78" spans="1:20" s="73" customFormat="1" x14ac:dyDescent="0.2">
      <c r="A78" s="67" t="s">
        <v>230</v>
      </c>
      <c r="B78" s="32"/>
      <c r="C78" s="736">
        <v>19</v>
      </c>
      <c r="D78" s="736">
        <v>39</v>
      </c>
      <c r="E78" s="737">
        <v>1185923</v>
      </c>
      <c r="F78" s="70"/>
      <c r="G78" s="744">
        <v>9</v>
      </c>
      <c r="H78" s="744">
        <v>21</v>
      </c>
      <c r="I78" s="744">
        <v>540565</v>
      </c>
      <c r="J78" s="71"/>
      <c r="K78" s="750">
        <f t="shared" si="12"/>
        <v>47.368421052631575</v>
      </c>
      <c r="L78" s="750">
        <f t="shared" si="13"/>
        <v>45.581795782694158</v>
      </c>
      <c r="M78" s="31"/>
      <c r="N78" s="31"/>
      <c r="O78" s="31"/>
      <c r="P78" s="31"/>
      <c r="Q78" s="31"/>
      <c r="R78" s="31"/>
      <c r="S78" s="31"/>
      <c r="T78" s="32"/>
    </row>
    <row r="79" spans="1:20" s="73" customFormat="1" x14ac:dyDescent="0.2">
      <c r="A79" s="67" t="s">
        <v>80</v>
      </c>
      <c r="B79" s="32"/>
      <c r="C79" s="736">
        <v>8</v>
      </c>
      <c r="D79" s="736">
        <v>19</v>
      </c>
      <c r="E79" s="737">
        <v>417056</v>
      </c>
      <c r="F79" s="70"/>
      <c r="G79" s="744">
        <v>2</v>
      </c>
      <c r="H79" s="744">
        <v>5</v>
      </c>
      <c r="I79" s="744">
        <v>87985</v>
      </c>
      <c r="J79" s="71"/>
      <c r="K79" s="750">
        <f t="shared" si="12"/>
        <v>25</v>
      </c>
      <c r="L79" s="750">
        <f t="shared" si="13"/>
        <v>21.096687255428527</v>
      </c>
      <c r="M79" s="31"/>
      <c r="N79" s="31"/>
      <c r="O79" s="31"/>
      <c r="P79" s="31"/>
      <c r="Q79" s="31"/>
      <c r="R79" s="31"/>
      <c r="S79" s="31"/>
      <c r="T79" s="32"/>
    </row>
    <row r="80" spans="1:20" s="73" customFormat="1" x14ac:dyDescent="0.2">
      <c r="A80" s="67" t="s">
        <v>81</v>
      </c>
      <c r="B80" s="32"/>
      <c r="C80" s="736">
        <v>34</v>
      </c>
      <c r="D80" s="736">
        <v>52</v>
      </c>
      <c r="E80" s="737">
        <v>2229651</v>
      </c>
      <c r="F80" s="70"/>
      <c r="G80" s="744">
        <v>11</v>
      </c>
      <c r="H80" s="744">
        <v>20</v>
      </c>
      <c r="I80" s="744">
        <v>731249</v>
      </c>
      <c r="J80" s="71"/>
      <c r="K80" s="750">
        <f t="shared" si="12"/>
        <v>32.352941176470587</v>
      </c>
      <c r="L80" s="750">
        <f t="shared" si="13"/>
        <v>32.79656771396062</v>
      </c>
      <c r="M80" s="74"/>
      <c r="N80" s="74"/>
      <c r="O80" s="74"/>
      <c r="P80" s="74"/>
      <c r="Q80" s="74"/>
      <c r="R80" s="74"/>
      <c r="S80" s="74"/>
      <c r="T80" s="32"/>
    </row>
    <row r="81" spans="1:19" s="73" customFormat="1" x14ac:dyDescent="0.3">
      <c r="A81" s="61" t="s">
        <v>82</v>
      </c>
      <c r="C81" s="740">
        <f>SUM(C54:C80)</f>
        <v>418</v>
      </c>
      <c r="D81" s="740">
        <f>SUM(D54:D80)</f>
        <v>747</v>
      </c>
      <c r="E81" s="740">
        <f>SUM(E54:E80)</f>
        <v>24104932</v>
      </c>
      <c r="F81" s="75"/>
      <c r="G81" s="740">
        <f>SUM(G54:G80)</f>
        <v>130</v>
      </c>
      <c r="H81" s="740">
        <f>SUM(H54:H80)</f>
        <v>246</v>
      </c>
      <c r="I81" s="740">
        <f>SUM(I54:I80)</f>
        <v>7834948</v>
      </c>
      <c r="J81" s="76"/>
      <c r="K81" s="752">
        <f t="shared" ref="K81" si="14">G81/C81*100</f>
        <v>31.100478468899524</v>
      </c>
      <c r="L81" s="752">
        <f t="shared" ref="L81" si="15">I81/E81*100</f>
        <v>32.503505921526767</v>
      </c>
      <c r="M81" s="74"/>
      <c r="N81" s="74"/>
      <c r="O81" s="74"/>
      <c r="P81" s="74"/>
      <c r="Q81" s="74"/>
      <c r="R81" s="74"/>
      <c r="S81" s="74"/>
    </row>
    <row r="82" spans="1:19" s="73" customFormat="1" x14ac:dyDescent="0.3">
      <c r="A82" s="61"/>
      <c r="C82" s="740"/>
      <c r="D82" s="740"/>
      <c r="E82" s="741"/>
      <c r="F82" s="75"/>
      <c r="G82" s="740"/>
      <c r="H82" s="740"/>
      <c r="I82" s="740"/>
      <c r="J82" s="76"/>
      <c r="K82" s="752"/>
      <c r="L82" s="752"/>
      <c r="M82" s="74"/>
      <c r="N82" s="74"/>
      <c r="O82" s="74"/>
      <c r="P82" s="74"/>
      <c r="Q82" s="74"/>
      <c r="R82" s="74"/>
      <c r="S82" s="74"/>
    </row>
    <row r="83" spans="1:19" s="73" customFormat="1" x14ac:dyDescent="0.3">
      <c r="A83" s="61" t="s">
        <v>83</v>
      </c>
      <c r="C83" s="738"/>
      <c r="D83" s="738"/>
      <c r="E83" s="739"/>
      <c r="F83" s="75"/>
      <c r="G83" s="738"/>
      <c r="H83" s="738"/>
      <c r="I83" s="744"/>
      <c r="J83" s="76"/>
      <c r="K83" s="751"/>
      <c r="L83" s="751"/>
      <c r="M83" s="74"/>
      <c r="N83" s="74"/>
      <c r="O83" s="74"/>
      <c r="P83" s="74"/>
      <c r="Q83" s="74"/>
      <c r="R83" s="74"/>
      <c r="S83" s="74"/>
    </row>
    <row r="84" spans="1:19" x14ac:dyDescent="0.2">
      <c r="A84" s="67" t="s">
        <v>234</v>
      </c>
      <c r="C84" s="736">
        <v>1</v>
      </c>
      <c r="D84" s="736">
        <v>2</v>
      </c>
      <c r="E84" s="737">
        <v>69990</v>
      </c>
      <c r="G84" s="744">
        <v>0</v>
      </c>
      <c r="H84" s="744">
        <v>0</v>
      </c>
      <c r="I84" s="744">
        <v>0</v>
      </c>
      <c r="K84" s="750">
        <f>G84/C84*100</f>
        <v>0</v>
      </c>
      <c r="L84" s="750">
        <f>I84/E84*100</f>
        <v>0</v>
      </c>
    </row>
    <row r="85" spans="1:19" x14ac:dyDescent="0.2">
      <c r="A85" s="67" t="s">
        <v>233</v>
      </c>
      <c r="C85" s="736">
        <v>2</v>
      </c>
      <c r="D85" s="736">
        <v>4</v>
      </c>
      <c r="E85" s="737">
        <v>129563</v>
      </c>
      <c r="G85" s="744">
        <v>0</v>
      </c>
      <c r="H85" s="744">
        <v>0</v>
      </c>
      <c r="I85" s="744">
        <v>0</v>
      </c>
      <c r="K85" s="750">
        <f>G85/C85*100</f>
        <v>0</v>
      </c>
      <c r="L85" s="750">
        <f>I85/E85*100</f>
        <v>0</v>
      </c>
    </row>
    <row r="86" spans="1:19" x14ac:dyDescent="0.2">
      <c r="A86" s="67" t="s">
        <v>84</v>
      </c>
      <c r="C86" s="736">
        <v>18</v>
      </c>
      <c r="D86" s="736">
        <v>33</v>
      </c>
      <c r="E86" s="737">
        <v>1010431</v>
      </c>
      <c r="G86" s="744">
        <v>5</v>
      </c>
      <c r="H86" s="744">
        <v>9</v>
      </c>
      <c r="I86" s="744">
        <v>254218</v>
      </c>
      <c r="K86" s="750">
        <f>G86/C86*100</f>
        <v>27.777777777777779</v>
      </c>
      <c r="L86" s="750">
        <f>I86/E86*100</f>
        <v>25.159362687803522</v>
      </c>
    </row>
    <row r="87" spans="1:19" x14ac:dyDescent="0.2">
      <c r="A87" s="67" t="s">
        <v>256</v>
      </c>
      <c r="C87" s="736">
        <v>1</v>
      </c>
      <c r="D87" s="736">
        <v>1</v>
      </c>
      <c r="E87" s="737">
        <v>75000</v>
      </c>
      <c r="G87" s="744">
        <v>0</v>
      </c>
      <c r="H87" s="744"/>
      <c r="I87" s="744"/>
      <c r="K87" s="750"/>
      <c r="L87" s="750"/>
    </row>
    <row r="88" spans="1:19" x14ac:dyDescent="0.2">
      <c r="A88" s="67" t="s">
        <v>85</v>
      </c>
      <c r="C88" s="736">
        <v>9</v>
      </c>
      <c r="D88" s="736">
        <v>14</v>
      </c>
      <c r="E88" s="737">
        <v>421962</v>
      </c>
      <c r="G88" s="744">
        <v>1</v>
      </c>
      <c r="H88" s="744">
        <v>2</v>
      </c>
      <c r="I88" s="744">
        <v>49472</v>
      </c>
      <c r="K88" s="750">
        <f>G88/C88*100</f>
        <v>11.111111111111111</v>
      </c>
      <c r="L88" s="750">
        <f>I88/E88*100</f>
        <v>11.724278489532233</v>
      </c>
    </row>
    <row r="89" spans="1:19" s="73" customFormat="1" x14ac:dyDescent="0.3">
      <c r="A89" s="61" t="s">
        <v>86</v>
      </c>
      <c r="C89" s="740">
        <f>SUM(C84:C88)</f>
        <v>31</v>
      </c>
      <c r="D89" s="740">
        <f>SUM(D84:D88)</f>
        <v>54</v>
      </c>
      <c r="E89" s="741">
        <f>SUM(E84:E88)</f>
        <v>1706946</v>
      </c>
      <c r="F89" s="75"/>
      <c r="G89" s="740">
        <f>SUM(G84:G88)</f>
        <v>6</v>
      </c>
      <c r="H89" s="740">
        <f>SUM(H84:H88)</f>
        <v>11</v>
      </c>
      <c r="I89" s="740">
        <f>SUM(I84:I88)</f>
        <v>303690</v>
      </c>
      <c r="J89" s="76"/>
      <c r="K89" s="752">
        <f>G89/C89*100</f>
        <v>19.35483870967742</v>
      </c>
      <c r="L89" s="752">
        <f>I89/E89*100</f>
        <v>17.791423981777982</v>
      </c>
      <c r="M89" s="31"/>
      <c r="N89" s="31"/>
      <c r="O89" s="31"/>
      <c r="P89" s="31"/>
      <c r="Q89" s="31"/>
      <c r="R89" s="31"/>
      <c r="S89" s="31"/>
    </row>
    <row r="90" spans="1:19" s="73" customFormat="1" x14ac:dyDescent="0.3">
      <c r="A90" s="61"/>
      <c r="C90" s="740"/>
      <c r="D90" s="740"/>
      <c r="E90" s="741"/>
      <c r="F90" s="75"/>
      <c r="G90" s="740"/>
      <c r="H90" s="741"/>
      <c r="I90" s="741"/>
      <c r="J90" s="76"/>
      <c r="K90" s="752"/>
      <c r="L90" s="752"/>
      <c r="M90" s="31"/>
      <c r="N90" s="31"/>
      <c r="O90" s="31"/>
      <c r="P90" s="31"/>
      <c r="Q90" s="31"/>
      <c r="R90" s="31"/>
      <c r="S90" s="31"/>
    </row>
    <row r="91" spans="1:19" s="73" customFormat="1" x14ac:dyDescent="0.3">
      <c r="A91" s="78" t="s">
        <v>87</v>
      </c>
      <c r="C91" s="738"/>
      <c r="D91" s="738"/>
      <c r="E91" s="739"/>
      <c r="F91" s="75"/>
      <c r="G91" s="738"/>
      <c r="H91" s="745"/>
      <c r="I91" s="739"/>
      <c r="J91" s="76"/>
      <c r="K91" s="751"/>
      <c r="L91" s="751"/>
    </row>
    <row r="92" spans="1:19" x14ac:dyDescent="0.2">
      <c r="A92" s="67" t="s">
        <v>88</v>
      </c>
      <c r="B92" s="73"/>
      <c r="C92" s="736">
        <v>20</v>
      </c>
      <c r="D92" s="736">
        <v>50</v>
      </c>
      <c r="E92" s="737">
        <v>982230</v>
      </c>
      <c r="G92" s="744">
        <v>5</v>
      </c>
      <c r="H92" s="744">
        <v>9</v>
      </c>
      <c r="I92" s="744">
        <v>167174</v>
      </c>
      <c r="K92" s="750">
        <f>G92/C92*100</f>
        <v>25</v>
      </c>
      <c r="L92" s="750">
        <f>I92/E92*100</f>
        <v>17.019842603056308</v>
      </c>
    </row>
    <row r="93" spans="1:19" x14ac:dyDescent="0.2">
      <c r="A93" s="67" t="s">
        <v>87</v>
      </c>
      <c r="B93" s="73"/>
      <c r="C93" s="736">
        <v>16</v>
      </c>
      <c r="D93" s="736">
        <v>38</v>
      </c>
      <c r="E93" s="737">
        <v>951314</v>
      </c>
      <c r="G93" s="744">
        <v>4</v>
      </c>
      <c r="H93" s="744">
        <v>10</v>
      </c>
      <c r="I93" s="744">
        <v>268441</v>
      </c>
      <c r="K93" s="750">
        <f>G93/C93*100</f>
        <v>25</v>
      </c>
      <c r="L93" s="750">
        <f>I93/E93*100</f>
        <v>28.217917533012233</v>
      </c>
    </row>
    <row r="94" spans="1:19" x14ac:dyDescent="0.2">
      <c r="A94" s="67" t="s">
        <v>89</v>
      </c>
      <c r="C94" s="736">
        <v>4</v>
      </c>
      <c r="D94" s="736">
        <v>12</v>
      </c>
      <c r="E94" s="737">
        <v>162768</v>
      </c>
      <c r="G94" s="744">
        <v>2</v>
      </c>
      <c r="H94" s="744">
        <v>10</v>
      </c>
      <c r="I94" s="744">
        <v>130887</v>
      </c>
      <c r="K94" s="750">
        <f>G94/C94*100</f>
        <v>50</v>
      </c>
      <c r="L94" s="750">
        <f>I94/E94*100</f>
        <v>80.413226186965488</v>
      </c>
    </row>
    <row r="95" spans="1:19" s="73" customFormat="1" x14ac:dyDescent="0.3">
      <c r="A95" s="78" t="s">
        <v>90</v>
      </c>
      <c r="C95" s="740">
        <f>SUM(C92:C94)</f>
        <v>40</v>
      </c>
      <c r="D95" s="740">
        <f>SUM(D92:D94)</f>
        <v>100</v>
      </c>
      <c r="E95" s="741">
        <f>SUM(E92:E94)</f>
        <v>2096312</v>
      </c>
      <c r="F95" s="75"/>
      <c r="G95" s="740">
        <f>SUM(G92:G94)</f>
        <v>11</v>
      </c>
      <c r="H95" s="740">
        <f>SUM(H92:H94)</f>
        <v>29</v>
      </c>
      <c r="I95" s="740">
        <f>SUM(I92:I94)</f>
        <v>566502</v>
      </c>
      <c r="J95" s="76"/>
      <c r="K95" s="752">
        <f>G95/C95*100</f>
        <v>27.500000000000004</v>
      </c>
      <c r="L95" s="752">
        <f>I95/E95*100</f>
        <v>27.023744557107911</v>
      </c>
    </row>
    <row r="96" spans="1:19" s="73" customFormat="1" x14ac:dyDescent="0.3">
      <c r="A96" s="78"/>
      <c r="C96" s="740"/>
      <c r="D96" s="741"/>
      <c r="E96" s="741"/>
      <c r="F96" s="75"/>
      <c r="G96" s="740"/>
      <c r="H96" s="741"/>
      <c r="I96" s="741"/>
      <c r="J96" s="76"/>
      <c r="K96" s="752"/>
      <c r="L96" s="752"/>
    </row>
    <row r="97" spans="1:20" s="73" customFormat="1" x14ac:dyDescent="0.3">
      <c r="A97" s="61" t="s">
        <v>91</v>
      </c>
      <c r="C97" s="742"/>
      <c r="D97" s="745"/>
      <c r="E97" s="739"/>
      <c r="F97" s="75"/>
      <c r="G97" s="738"/>
      <c r="H97" s="745"/>
      <c r="I97" s="739"/>
      <c r="J97" s="76"/>
      <c r="K97" s="751"/>
      <c r="L97" s="751"/>
    </row>
    <row r="98" spans="1:20" x14ac:dyDescent="0.2">
      <c r="A98" s="67" t="s">
        <v>92</v>
      </c>
      <c r="C98" s="736">
        <v>23</v>
      </c>
      <c r="D98" s="736">
        <v>45</v>
      </c>
      <c r="E98" s="737">
        <v>1575342</v>
      </c>
      <c r="G98" s="744">
        <v>6</v>
      </c>
      <c r="H98" s="744">
        <v>13</v>
      </c>
      <c r="I98" s="744">
        <v>420102</v>
      </c>
      <c r="K98" s="750">
        <f t="shared" ref="K98:K107" si="16">G98/C98*100</f>
        <v>26.086956521739129</v>
      </c>
      <c r="L98" s="750">
        <f t="shared" ref="L98:L107" si="17">I98/E98*100</f>
        <v>26.667352232086749</v>
      </c>
    </row>
    <row r="99" spans="1:20" x14ac:dyDescent="0.2">
      <c r="A99" s="67" t="s">
        <v>93</v>
      </c>
      <c r="C99" s="736">
        <v>3</v>
      </c>
      <c r="D99" s="736">
        <v>4</v>
      </c>
      <c r="E99" s="737">
        <v>153440</v>
      </c>
      <c r="G99" s="744">
        <v>0</v>
      </c>
      <c r="H99" s="744">
        <v>0</v>
      </c>
      <c r="I99" s="744">
        <v>0</v>
      </c>
      <c r="K99" s="750">
        <f t="shared" si="16"/>
        <v>0</v>
      </c>
      <c r="L99" s="750">
        <f t="shared" si="17"/>
        <v>0</v>
      </c>
    </row>
    <row r="100" spans="1:20" x14ac:dyDescent="0.2">
      <c r="A100" s="67" t="s">
        <v>94</v>
      </c>
      <c r="C100" s="736">
        <v>28</v>
      </c>
      <c r="D100" s="736">
        <v>54</v>
      </c>
      <c r="E100" s="737">
        <v>1749521</v>
      </c>
      <c r="G100" s="744">
        <v>8</v>
      </c>
      <c r="H100" s="744">
        <v>18</v>
      </c>
      <c r="I100" s="744">
        <v>553631</v>
      </c>
      <c r="K100" s="750">
        <f t="shared" si="16"/>
        <v>28.571428571428569</v>
      </c>
      <c r="L100" s="750">
        <f t="shared" si="17"/>
        <v>31.644718754447648</v>
      </c>
    </row>
    <row r="101" spans="1:20" x14ac:dyDescent="0.2">
      <c r="A101" s="67" t="s">
        <v>95</v>
      </c>
      <c r="B101" s="73"/>
      <c r="C101" s="736">
        <v>2</v>
      </c>
      <c r="D101" s="736">
        <v>8</v>
      </c>
      <c r="E101" s="737">
        <v>129921</v>
      </c>
      <c r="G101" s="744">
        <v>1</v>
      </c>
      <c r="H101" s="744">
        <v>6</v>
      </c>
      <c r="I101" s="744">
        <v>74959</v>
      </c>
      <c r="K101" s="750">
        <f t="shared" si="16"/>
        <v>50</v>
      </c>
      <c r="L101" s="750">
        <f t="shared" si="17"/>
        <v>57.695830543176243</v>
      </c>
    </row>
    <row r="102" spans="1:20" x14ac:dyDescent="0.2">
      <c r="A102" s="67" t="s">
        <v>96</v>
      </c>
      <c r="C102" s="736">
        <v>6</v>
      </c>
      <c r="D102" s="736">
        <v>8</v>
      </c>
      <c r="E102" s="737">
        <v>206663</v>
      </c>
      <c r="G102" s="744">
        <v>1</v>
      </c>
      <c r="H102" s="744">
        <v>1</v>
      </c>
      <c r="I102" s="744">
        <v>12685</v>
      </c>
      <c r="K102" s="750">
        <f t="shared" si="16"/>
        <v>16.666666666666664</v>
      </c>
      <c r="L102" s="750">
        <f t="shared" si="17"/>
        <v>6.1380121260215903</v>
      </c>
    </row>
    <row r="103" spans="1:20" x14ac:dyDescent="0.2">
      <c r="A103" s="67" t="s">
        <v>236</v>
      </c>
      <c r="C103" s="736">
        <v>5</v>
      </c>
      <c r="D103" s="736">
        <v>11</v>
      </c>
      <c r="E103" s="737">
        <v>322131</v>
      </c>
      <c r="G103" s="744">
        <v>0</v>
      </c>
      <c r="H103" s="744">
        <v>0</v>
      </c>
      <c r="I103" s="744">
        <v>0</v>
      </c>
      <c r="K103" s="750">
        <f t="shared" si="16"/>
        <v>0</v>
      </c>
      <c r="L103" s="750">
        <f t="shared" si="17"/>
        <v>0</v>
      </c>
    </row>
    <row r="104" spans="1:20" x14ac:dyDescent="0.2">
      <c r="A104" s="67" t="s">
        <v>235</v>
      </c>
      <c r="C104" s="736">
        <v>1</v>
      </c>
      <c r="D104" s="736">
        <v>2</v>
      </c>
      <c r="E104" s="737">
        <v>43001</v>
      </c>
      <c r="G104" s="744">
        <v>1</v>
      </c>
      <c r="H104" s="744">
        <v>2</v>
      </c>
      <c r="I104" s="744">
        <v>43001</v>
      </c>
      <c r="K104" s="750">
        <f t="shared" si="16"/>
        <v>100</v>
      </c>
      <c r="L104" s="750">
        <f t="shared" si="17"/>
        <v>100</v>
      </c>
    </row>
    <row r="105" spans="1:20" x14ac:dyDescent="0.2">
      <c r="A105" s="67" t="s">
        <v>252</v>
      </c>
      <c r="C105" s="736">
        <v>1</v>
      </c>
      <c r="D105" s="736">
        <v>2</v>
      </c>
      <c r="E105" s="737">
        <v>72373</v>
      </c>
      <c r="G105" s="744">
        <v>1</v>
      </c>
      <c r="H105" s="744">
        <v>2</v>
      </c>
      <c r="I105" s="744">
        <v>72373</v>
      </c>
      <c r="K105" s="750">
        <f t="shared" si="16"/>
        <v>100</v>
      </c>
      <c r="L105" s="750">
        <f t="shared" si="17"/>
        <v>100</v>
      </c>
    </row>
    <row r="106" spans="1:20" x14ac:dyDescent="0.2">
      <c r="A106" s="67" t="s">
        <v>253</v>
      </c>
      <c r="C106" s="736">
        <v>3</v>
      </c>
      <c r="D106" s="736">
        <v>12</v>
      </c>
      <c r="E106" s="737">
        <v>203217</v>
      </c>
      <c r="G106" s="744">
        <v>2</v>
      </c>
      <c r="H106" s="744">
        <v>10</v>
      </c>
      <c r="I106" s="744">
        <v>137070</v>
      </c>
      <c r="K106" s="750">
        <f t="shared" si="16"/>
        <v>66.666666666666657</v>
      </c>
      <c r="L106" s="750"/>
    </row>
    <row r="107" spans="1:20" s="73" customFormat="1" x14ac:dyDescent="0.3">
      <c r="A107" s="61" t="s">
        <v>97</v>
      </c>
      <c r="C107" s="743">
        <f>SUM(C98:C106)</f>
        <v>72</v>
      </c>
      <c r="D107" s="743">
        <f>SUM(D98:D106)</f>
        <v>146</v>
      </c>
      <c r="E107" s="746">
        <f>SUM(E98:E106)</f>
        <v>4455609</v>
      </c>
      <c r="F107" s="75"/>
      <c r="G107" s="743">
        <f>SUM(G98:G106)</f>
        <v>20</v>
      </c>
      <c r="H107" s="743">
        <f>SUM(H98:H106)</f>
        <v>52</v>
      </c>
      <c r="I107" s="743">
        <f>SUM(I98:I106)</f>
        <v>1313821</v>
      </c>
      <c r="J107" s="76"/>
      <c r="K107" s="752">
        <f t="shared" si="16"/>
        <v>27.777777777777779</v>
      </c>
      <c r="L107" s="752">
        <f t="shared" si="17"/>
        <v>29.486900668348593</v>
      </c>
    </row>
    <row r="108" spans="1:20" s="73" customFormat="1" x14ac:dyDescent="0.3">
      <c r="A108" s="61"/>
      <c r="C108" s="743"/>
      <c r="D108" s="746"/>
      <c r="E108" s="746"/>
      <c r="F108" s="75"/>
      <c r="G108" s="740"/>
      <c r="H108" s="741"/>
      <c r="I108" s="741"/>
      <c r="J108" s="76"/>
      <c r="K108" s="752"/>
      <c r="L108" s="752"/>
    </row>
    <row r="109" spans="1:20" s="73" customFormat="1" x14ac:dyDescent="0.3">
      <c r="A109" s="61" t="s">
        <v>98</v>
      </c>
      <c r="C109" s="738"/>
      <c r="D109" s="745"/>
      <c r="E109" s="739"/>
      <c r="F109" s="75"/>
      <c r="G109" s="738"/>
      <c r="H109" s="745"/>
      <c r="I109" s="739"/>
      <c r="J109" s="76"/>
      <c r="K109" s="751"/>
      <c r="L109" s="751"/>
      <c r="M109" s="31"/>
      <c r="N109" s="31"/>
      <c r="O109" s="31"/>
      <c r="P109" s="31"/>
      <c r="Q109" s="31"/>
      <c r="R109" s="31"/>
      <c r="S109" s="31"/>
    </row>
    <row r="110" spans="1:20" x14ac:dyDescent="0.2">
      <c r="A110" s="67" t="s">
        <v>99</v>
      </c>
      <c r="B110" s="73"/>
      <c r="C110" s="736">
        <v>41</v>
      </c>
      <c r="D110" s="736">
        <v>77</v>
      </c>
      <c r="E110" s="737">
        <v>2373291</v>
      </c>
      <c r="G110" s="744">
        <v>15</v>
      </c>
      <c r="H110" s="744">
        <v>31</v>
      </c>
      <c r="I110" s="744">
        <v>889012</v>
      </c>
      <c r="J110" s="76"/>
      <c r="K110" s="750">
        <f t="shared" ref="K110:K120" si="18">G110/C110*100</f>
        <v>36.585365853658537</v>
      </c>
      <c r="L110" s="750">
        <f t="shared" ref="L110:L120" si="19">I110/E110*100</f>
        <v>37.459038946340755</v>
      </c>
      <c r="T110" s="73"/>
    </row>
    <row r="111" spans="1:20" x14ac:dyDescent="0.2">
      <c r="A111" s="67" t="s">
        <v>254</v>
      </c>
      <c r="B111" s="73"/>
      <c r="C111" s="736">
        <v>1</v>
      </c>
      <c r="D111" s="736">
        <v>1</v>
      </c>
      <c r="E111" s="737">
        <v>42280</v>
      </c>
      <c r="G111" s="744">
        <v>0</v>
      </c>
      <c r="H111" s="744">
        <v>0</v>
      </c>
      <c r="I111" s="744">
        <v>0</v>
      </c>
      <c r="J111" s="76"/>
      <c r="K111" s="750">
        <f t="shared" ref="K111" si="20">G111/C111*100</f>
        <v>0</v>
      </c>
      <c r="L111" s="750">
        <f t="shared" ref="L111" si="21">I111/E111*100</f>
        <v>0</v>
      </c>
      <c r="T111" s="73"/>
    </row>
    <row r="112" spans="1:20" x14ac:dyDescent="0.2">
      <c r="A112" s="67" t="s">
        <v>237</v>
      </c>
      <c r="C112" s="736">
        <v>1</v>
      </c>
      <c r="D112" s="736">
        <v>1</v>
      </c>
      <c r="E112" s="737">
        <v>24800</v>
      </c>
      <c r="G112" s="744">
        <v>0</v>
      </c>
      <c r="H112" s="744">
        <v>0</v>
      </c>
      <c r="I112" s="744">
        <v>0</v>
      </c>
      <c r="K112" s="750">
        <f t="shared" si="18"/>
        <v>0</v>
      </c>
      <c r="L112" s="750">
        <f t="shared" si="19"/>
        <v>0</v>
      </c>
    </row>
    <row r="113" spans="1:20" x14ac:dyDescent="0.2">
      <c r="A113" s="67" t="s">
        <v>100</v>
      </c>
      <c r="C113" s="736">
        <v>5</v>
      </c>
      <c r="D113" s="736">
        <v>14</v>
      </c>
      <c r="E113" s="737">
        <v>248250</v>
      </c>
      <c r="G113" s="744">
        <v>0</v>
      </c>
      <c r="H113" s="744">
        <v>0</v>
      </c>
      <c r="I113" s="744">
        <v>0</v>
      </c>
      <c r="K113" s="750">
        <f t="shared" si="18"/>
        <v>0</v>
      </c>
      <c r="L113" s="750">
        <f t="shared" si="19"/>
        <v>0</v>
      </c>
    </row>
    <row r="114" spans="1:20" s="73" customFormat="1" x14ac:dyDescent="0.2">
      <c r="A114" s="67" t="s">
        <v>101</v>
      </c>
      <c r="C114" s="736">
        <v>1</v>
      </c>
      <c r="D114" s="736">
        <v>1</v>
      </c>
      <c r="E114" s="737">
        <v>16000</v>
      </c>
      <c r="F114" s="70"/>
      <c r="G114" s="744">
        <v>0</v>
      </c>
      <c r="H114" s="744">
        <v>0</v>
      </c>
      <c r="I114" s="744">
        <v>0</v>
      </c>
      <c r="J114" s="76"/>
      <c r="K114" s="750">
        <f t="shared" si="18"/>
        <v>0</v>
      </c>
      <c r="L114" s="750">
        <f t="shared" si="19"/>
        <v>0</v>
      </c>
      <c r="M114" s="74"/>
      <c r="N114" s="74"/>
      <c r="O114" s="74"/>
      <c r="P114" s="74"/>
      <c r="Q114" s="74"/>
      <c r="R114" s="74"/>
      <c r="S114" s="74"/>
    </row>
    <row r="115" spans="1:20" s="73" customFormat="1" x14ac:dyDescent="0.2">
      <c r="A115" s="67" t="s">
        <v>255</v>
      </c>
      <c r="C115" s="736">
        <v>3</v>
      </c>
      <c r="D115" s="736">
        <v>4</v>
      </c>
      <c r="E115" s="737">
        <v>176662</v>
      </c>
      <c r="F115" s="70"/>
      <c r="G115" s="744">
        <v>1</v>
      </c>
      <c r="H115" s="744">
        <v>1</v>
      </c>
      <c r="I115" s="744">
        <v>73384</v>
      </c>
      <c r="J115" s="76"/>
      <c r="K115" s="750">
        <f t="shared" si="18"/>
        <v>33.333333333333329</v>
      </c>
      <c r="L115" s="750">
        <f t="shared" si="19"/>
        <v>41.539210469710518</v>
      </c>
      <c r="M115" s="74"/>
      <c r="N115" s="74"/>
      <c r="O115" s="74"/>
      <c r="P115" s="74"/>
      <c r="Q115" s="74"/>
      <c r="R115" s="74"/>
      <c r="S115" s="74"/>
    </row>
    <row r="116" spans="1:20" x14ac:dyDescent="0.2">
      <c r="A116" s="67" t="s">
        <v>102</v>
      </c>
      <c r="C116" s="736">
        <v>21</v>
      </c>
      <c r="D116" s="736">
        <v>30</v>
      </c>
      <c r="E116" s="737">
        <v>1383678</v>
      </c>
      <c r="G116" s="744">
        <v>8</v>
      </c>
      <c r="H116" s="744">
        <v>11</v>
      </c>
      <c r="I116" s="744">
        <v>519351</v>
      </c>
      <c r="K116" s="750">
        <f t="shared" si="18"/>
        <v>38.095238095238095</v>
      </c>
      <c r="L116" s="750">
        <f t="shared" si="19"/>
        <v>37.534093914913733</v>
      </c>
    </row>
    <row r="117" spans="1:20" x14ac:dyDescent="0.2">
      <c r="A117" s="67" t="s">
        <v>103</v>
      </c>
      <c r="C117" s="736">
        <v>5</v>
      </c>
      <c r="D117" s="736">
        <v>15</v>
      </c>
      <c r="E117" s="737">
        <v>302852</v>
      </c>
      <c r="G117" s="744">
        <v>0</v>
      </c>
      <c r="H117" s="744">
        <v>0</v>
      </c>
      <c r="I117" s="744">
        <v>0</v>
      </c>
      <c r="K117" s="750">
        <f t="shared" si="18"/>
        <v>0</v>
      </c>
      <c r="L117" s="750">
        <f t="shared" si="19"/>
        <v>0</v>
      </c>
    </row>
    <row r="118" spans="1:20" s="73" customFormat="1" x14ac:dyDescent="0.2">
      <c r="A118" s="67" t="s">
        <v>238</v>
      </c>
      <c r="C118" s="736">
        <v>1</v>
      </c>
      <c r="D118" s="736">
        <v>1</v>
      </c>
      <c r="E118" s="737">
        <v>24004</v>
      </c>
      <c r="F118" s="70"/>
      <c r="G118" s="744">
        <v>0</v>
      </c>
      <c r="H118" s="744">
        <v>0</v>
      </c>
      <c r="I118" s="744">
        <v>0</v>
      </c>
      <c r="J118" s="76"/>
      <c r="K118" s="750">
        <f t="shared" si="18"/>
        <v>0</v>
      </c>
      <c r="L118" s="750">
        <f t="shared" si="19"/>
        <v>0</v>
      </c>
      <c r="M118" s="31"/>
      <c r="N118" s="31"/>
      <c r="O118" s="31"/>
      <c r="P118" s="31"/>
      <c r="Q118" s="31"/>
      <c r="R118" s="31"/>
      <c r="S118" s="31"/>
    </row>
    <row r="119" spans="1:20" s="73" customFormat="1" x14ac:dyDescent="0.2">
      <c r="A119" s="67" t="s">
        <v>104</v>
      </c>
      <c r="C119" s="736">
        <v>1</v>
      </c>
      <c r="D119" s="736">
        <v>3</v>
      </c>
      <c r="E119" s="737">
        <v>68015</v>
      </c>
      <c r="F119" s="70"/>
      <c r="G119" s="744">
        <v>0</v>
      </c>
      <c r="H119" s="744">
        <v>0</v>
      </c>
      <c r="I119" s="744">
        <v>0</v>
      </c>
      <c r="J119" s="76"/>
      <c r="K119" s="750">
        <f t="shared" si="18"/>
        <v>0</v>
      </c>
      <c r="L119" s="750">
        <f t="shared" si="19"/>
        <v>0</v>
      </c>
      <c r="M119" s="74"/>
      <c r="N119" s="74"/>
      <c r="O119" s="74"/>
      <c r="P119" s="74"/>
      <c r="Q119" s="74"/>
      <c r="R119" s="74"/>
      <c r="S119" s="74"/>
    </row>
    <row r="120" spans="1:20" s="73" customFormat="1" x14ac:dyDescent="0.2">
      <c r="A120" s="67" t="s">
        <v>105</v>
      </c>
      <c r="B120" s="32"/>
      <c r="C120" s="736">
        <v>21</v>
      </c>
      <c r="D120" s="736">
        <v>51</v>
      </c>
      <c r="E120" s="737">
        <v>1372926</v>
      </c>
      <c r="F120" s="70"/>
      <c r="G120" s="744">
        <v>8</v>
      </c>
      <c r="H120" s="744">
        <v>19</v>
      </c>
      <c r="I120" s="744">
        <v>536404</v>
      </c>
      <c r="J120" s="71"/>
      <c r="K120" s="750">
        <f t="shared" si="18"/>
        <v>38.095238095238095</v>
      </c>
      <c r="L120" s="750">
        <f t="shared" si="19"/>
        <v>39.070131966325931</v>
      </c>
      <c r="M120" s="31"/>
      <c r="N120" s="31"/>
      <c r="O120" s="31"/>
      <c r="P120" s="31"/>
      <c r="Q120" s="31"/>
      <c r="R120" s="31"/>
      <c r="S120" s="31"/>
      <c r="T120" s="32"/>
    </row>
    <row r="121" spans="1:20" s="73" customFormat="1" x14ac:dyDescent="0.3">
      <c r="A121" s="61" t="s">
        <v>106</v>
      </c>
      <c r="C121" s="740">
        <f>SUM(C110:C120)</f>
        <v>101</v>
      </c>
      <c r="D121" s="740">
        <f>SUM(D110:D120)</f>
        <v>198</v>
      </c>
      <c r="E121" s="741">
        <f>SUM(E110:E120)</f>
        <v>6032758</v>
      </c>
      <c r="F121" s="75"/>
      <c r="G121" s="740">
        <f>SUM(G110:G120)</f>
        <v>32</v>
      </c>
      <c r="H121" s="740">
        <f>SUM(H110:H120)</f>
        <v>62</v>
      </c>
      <c r="I121" s="740">
        <f>SUM(I110:I120)</f>
        <v>2018151</v>
      </c>
      <c r="J121" s="76"/>
      <c r="K121" s="752">
        <f t="shared" ref="K121" si="22">G121/C121*100</f>
        <v>31.683168316831683</v>
      </c>
      <c r="L121" s="752">
        <f t="shared" ref="L121" si="23">I121/E121*100</f>
        <v>33.453206642799202</v>
      </c>
      <c r="M121" s="31"/>
      <c r="N121" s="31"/>
      <c r="O121" s="31"/>
      <c r="P121" s="31"/>
      <c r="Q121" s="31"/>
      <c r="R121" s="31"/>
      <c r="S121" s="31"/>
      <c r="T121" s="32"/>
    </row>
    <row r="122" spans="1:20" s="12" customFormat="1" x14ac:dyDescent="0.3">
      <c r="A122" s="79"/>
      <c r="B122" s="80"/>
      <c r="C122" s="740"/>
      <c r="D122" s="740"/>
      <c r="E122" s="747"/>
      <c r="F122" s="81"/>
      <c r="G122" s="740"/>
      <c r="H122" s="740"/>
      <c r="I122" s="748"/>
      <c r="J122" s="82"/>
      <c r="K122" s="749"/>
      <c r="L122" s="749"/>
      <c r="M122" s="31"/>
      <c r="N122" s="31"/>
      <c r="O122" s="31"/>
      <c r="P122" s="31"/>
      <c r="Q122" s="31"/>
      <c r="R122" s="31"/>
      <c r="S122" s="31"/>
      <c r="T122" s="73"/>
    </row>
    <row r="123" spans="1:20" s="12" customFormat="1" x14ac:dyDescent="0.3">
      <c r="A123" s="83" t="s">
        <v>107</v>
      </c>
      <c r="B123" s="80"/>
      <c r="C123" s="736">
        <v>14</v>
      </c>
      <c r="D123" s="736">
        <v>17</v>
      </c>
      <c r="E123" s="737">
        <v>845030</v>
      </c>
      <c r="F123" s="70"/>
      <c r="G123" s="744">
        <v>3</v>
      </c>
      <c r="H123" s="744">
        <v>5</v>
      </c>
      <c r="I123" s="744">
        <v>198626</v>
      </c>
      <c r="J123" s="82"/>
      <c r="K123" s="750">
        <f>G123/C123*100</f>
        <v>21.428571428571427</v>
      </c>
      <c r="L123" s="750">
        <f>I123/E123*100</f>
        <v>23.50520099878111</v>
      </c>
      <c r="M123" s="31"/>
      <c r="N123" s="31"/>
      <c r="O123" s="31"/>
      <c r="P123" s="31"/>
      <c r="Q123" s="31"/>
      <c r="R123" s="31"/>
      <c r="S123" s="31"/>
      <c r="T123" s="73"/>
    </row>
    <row r="124" spans="1:20" s="12" customFormat="1" x14ac:dyDescent="0.3">
      <c r="A124" s="79"/>
      <c r="B124" s="80"/>
      <c r="C124" s="773"/>
      <c r="D124" s="773"/>
      <c r="E124" s="774"/>
      <c r="F124" s="81"/>
      <c r="G124" s="773"/>
      <c r="H124" s="773"/>
      <c r="I124" s="774"/>
      <c r="J124" s="82"/>
      <c r="K124" s="775"/>
      <c r="L124" s="775"/>
      <c r="M124" s="31"/>
      <c r="N124" s="31"/>
      <c r="O124" s="31"/>
      <c r="P124" s="31"/>
      <c r="Q124" s="31"/>
      <c r="R124" s="31"/>
      <c r="S124" s="31"/>
      <c r="T124" s="73"/>
    </row>
    <row r="125" spans="1:20" s="12" customFormat="1" x14ac:dyDescent="0.3">
      <c r="A125" s="84"/>
      <c r="B125" s="80"/>
      <c r="C125" s="85"/>
      <c r="D125" s="86"/>
      <c r="E125" s="87"/>
      <c r="F125" s="81"/>
      <c r="G125" s="85"/>
      <c r="H125" s="86"/>
      <c r="I125" s="87"/>
      <c r="J125" s="82"/>
      <c r="K125" s="776"/>
      <c r="L125" s="777"/>
      <c r="M125" s="74"/>
      <c r="N125" s="74"/>
      <c r="O125" s="74"/>
      <c r="P125" s="74"/>
      <c r="Q125" s="74"/>
      <c r="R125" s="74"/>
      <c r="S125" s="74"/>
      <c r="T125" s="73"/>
    </row>
    <row r="126" spans="1:20" s="12" customFormat="1" ht="16.5" x14ac:dyDescent="0.3">
      <c r="A126" s="88" t="s">
        <v>108</v>
      </c>
      <c r="B126" s="80"/>
      <c r="C126" s="89">
        <f>C123+C121+C107+C95+C89+C81+C51+C30+C23+C13+C10</f>
        <v>1028</v>
      </c>
      <c r="D126" s="90">
        <f>D123+D107+D121+D95+D89+D81+D51+D30+D23+D13+D10</f>
        <v>1954</v>
      </c>
      <c r="E126" s="91">
        <f>E123+E121+E107+E95+E89+E81+E51+E30+E23+E13+E10</f>
        <v>59507643</v>
      </c>
      <c r="F126" s="92"/>
      <c r="G126" s="89">
        <f>G123+G121+G107+G95+G89+G81+G51+G30+G23+G13+G10</f>
        <v>306</v>
      </c>
      <c r="H126" s="90">
        <f>H123+H121+H107+H95+H89+H81+H51+H30+H23+H13+H10</f>
        <v>624</v>
      </c>
      <c r="I126" s="91">
        <f>I123+I121+I107+I95+I89+I81+I51+I30+I23+I13+I10</f>
        <v>18337608</v>
      </c>
      <c r="J126" s="82"/>
      <c r="K126" s="753">
        <f>G126/C126*100</f>
        <v>29.766536964980546</v>
      </c>
      <c r="L126" s="754">
        <f>I126/E126*100</f>
        <v>30.815550869658875</v>
      </c>
      <c r="M126" s="74"/>
      <c r="N126" s="74"/>
      <c r="O126" s="74"/>
      <c r="P126" s="74"/>
      <c r="Q126" s="74"/>
      <c r="R126" s="74"/>
      <c r="S126" s="74"/>
      <c r="T126" s="32"/>
    </row>
    <row r="127" spans="1:20" ht="12.75" customHeight="1" x14ac:dyDescent="0.3">
      <c r="A127" s="93"/>
      <c r="C127" s="94"/>
      <c r="D127" s="95"/>
      <c r="E127" s="96"/>
      <c r="G127" s="94"/>
      <c r="H127" s="95"/>
      <c r="I127" s="96"/>
      <c r="K127" s="755"/>
      <c r="L127" s="756"/>
      <c r="M127" s="74"/>
      <c r="N127" s="74"/>
      <c r="O127" s="74"/>
      <c r="P127" s="74"/>
      <c r="Q127" s="74"/>
      <c r="R127" s="74"/>
      <c r="S127" s="74"/>
    </row>
    <row r="128" spans="1:20" s="66" customFormat="1" x14ac:dyDescent="0.3">
      <c r="A128" s="61"/>
      <c r="B128" s="61"/>
      <c r="C128" s="60"/>
      <c r="D128" s="60"/>
      <c r="E128" s="97"/>
      <c r="F128" s="98"/>
      <c r="G128" s="60"/>
      <c r="H128" s="60"/>
      <c r="I128" s="60"/>
      <c r="J128" s="99"/>
      <c r="K128" s="716"/>
      <c r="L128" s="716"/>
      <c r="M128" s="31"/>
      <c r="N128" s="31"/>
      <c r="O128" s="31"/>
      <c r="P128" s="31"/>
      <c r="Q128" s="31"/>
      <c r="R128" s="31"/>
      <c r="S128" s="31"/>
      <c r="T128" s="32"/>
    </row>
    <row r="129" spans="1:20" x14ac:dyDescent="0.3">
      <c r="A129" s="100" t="s">
        <v>109</v>
      </c>
      <c r="C129" s="68"/>
      <c r="D129" s="68"/>
      <c r="G129" s="68"/>
      <c r="H129" s="68"/>
    </row>
    <row r="130" spans="1:20" s="105" customFormat="1" ht="12.75" customHeight="1" x14ac:dyDescent="0.3">
      <c r="A130" s="100" t="s">
        <v>110</v>
      </c>
      <c r="B130" s="101"/>
      <c r="C130" s="102"/>
      <c r="D130" s="102"/>
      <c r="E130" s="102"/>
      <c r="F130" s="103"/>
      <c r="G130" s="102"/>
      <c r="H130" s="102"/>
      <c r="I130" s="102"/>
      <c r="J130" s="104"/>
      <c r="K130" s="717"/>
      <c r="L130" s="717"/>
      <c r="M130" s="31"/>
      <c r="N130" s="31"/>
      <c r="O130" s="31"/>
      <c r="P130" s="31"/>
      <c r="Q130" s="31"/>
      <c r="R130" s="31"/>
      <c r="S130" s="31"/>
      <c r="T130" s="32"/>
    </row>
    <row r="131" spans="1:20" s="112" customFormat="1" ht="12.75" customHeight="1" x14ac:dyDescent="0.3">
      <c r="A131" s="106" t="s">
        <v>111</v>
      </c>
      <c r="B131" s="107"/>
      <c r="C131" s="108"/>
      <c r="D131" s="108"/>
      <c r="E131" s="109"/>
      <c r="F131" s="70"/>
      <c r="G131" s="108"/>
      <c r="H131" s="108"/>
      <c r="I131" s="109"/>
      <c r="J131" s="110"/>
      <c r="K131" s="718"/>
      <c r="L131" s="718"/>
      <c r="T131" s="32"/>
    </row>
    <row r="132" spans="1:20" x14ac:dyDescent="0.3">
      <c r="A132" s="23" t="s">
        <v>280</v>
      </c>
      <c r="B132" s="24"/>
      <c r="C132" s="68"/>
      <c r="D132" s="68"/>
      <c r="G132" s="68"/>
      <c r="H132" s="68"/>
      <c r="M132" s="74"/>
      <c r="N132" s="74"/>
      <c r="O132" s="74"/>
      <c r="P132" s="74"/>
      <c r="Q132" s="74"/>
      <c r="R132" s="74"/>
      <c r="S132" s="74"/>
    </row>
    <row r="133" spans="1:20" x14ac:dyDescent="0.3">
      <c r="C133" s="68"/>
      <c r="D133" s="68"/>
      <c r="G133" s="68"/>
      <c r="H133" s="68"/>
    </row>
  </sheetData>
  <sortState ref="A110:T120">
    <sortCondition ref="A110"/>
  </sortState>
  <mergeCells count="5">
    <mergeCell ref="A6:A7"/>
    <mergeCell ref="A2:L2"/>
    <mergeCell ref="A1:L1"/>
    <mergeCell ref="A3:L3"/>
    <mergeCell ref="A4:L4"/>
  </mergeCells>
  <printOptions horizontalCentered="1"/>
  <pageMargins left="0" right="0" top="0.39370078740157483" bottom="0.39370078740157483" header="0" footer="0"/>
  <pageSetup scale="88" orientation="landscape" r:id="rId1"/>
  <headerFooter>
    <oddFooter>&amp;R&amp;P / &amp;N</oddFooter>
  </headerFooter>
  <rowBreaks count="2" manualBreakCount="2">
    <brk id="42" max="16383" man="1"/>
    <brk id="10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V22"/>
  <sheetViews>
    <sheetView topLeftCell="A16" workbookViewId="0">
      <selection activeCell="A22" sqref="A22"/>
    </sheetView>
  </sheetViews>
  <sheetFormatPr defaultRowHeight="15" x14ac:dyDescent="0.3"/>
  <cols>
    <col min="1" max="1" width="22.42578125" style="116" customWidth="1"/>
    <col min="2" max="2" width="1.42578125" style="116" customWidth="1"/>
    <col min="3" max="4" width="14.42578125" style="159" customWidth="1"/>
    <col min="5" max="5" width="15" style="159" bestFit="1" customWidth="1"/>
    <col min="6" max="6" width="1.42578125" style="160" customWidth="1"/>
    <col min="7" max="9" width="14.42578125" style="159" customWidth="1"/>
    <col min="10" max="10" width="1.42578125" style="122" customWidth="1"/>
    <col min="11" max="11" width="16.5703125" style="122" bestFit="1" customWidth="1"/>
    <col min="12" max="12" width="20.85546875" style="122" bestFit="1" customWidth="1"/>
    <col min="13" max="256" width="9.140625" style="116"/>
    <col min="257" max="257" width="22.42578125" style="116" customWidth="1"/>
    <col min="258" max="258" width="1.42578125" style="116" customWidth="1"/>
    <col min="259" max="260" width="14.42578125" style="116" customWidth="1"/>
    <col min="261" max="261" width="15" style="116" bestFit="1" customWidth="1"/>
    <col min="262" max="262" width="1.42578125" style="116" customWidth="1"/>
    <col min="263" max="265" width="14.42578125" style="116" customWidth="1"/>
    <col min="266" max="266" width="1.42578125" style="116" customWidth="1"/>
    <col min="267" max="267" width="16.5703125" style="116" bestFit="1" customWidth="1"/>
    <col min="268" max="268" width="20.85546875" style="116" bestFit="1" customWidth="1"/>
    <col min="269" max="512" width="9.140625" style="116"/>
    <col min="513" max="513" width="22.42578125" style="116" customWidth="1"/>
    <col min="514" max="514" width="1.42578125" style="116" customWidth="1"/>
    <col min="515" max="516" width="14.42578125" style="116" customWidth="1"/>
    <col min="517" max="517" width="15" style="116" bestFit="1" customWidth="1"/>
    <col min="518" max="518" width="1.42578125" style="116" customWidth="1"/>
    <col min="519" max="521" width="14.42578125" style="116" customWidth="1"/>
    <col min="522" max="522" width="1.42578125" style="116" customWidth="1"/>
    <col min="523" max="523" width="16.5703125" style="116" bestFit="1" customWidth="1"/>
    <col min="524" max="524" width="20.85546875" style="116" bestFit="1" customWidth="1"/>
    <col min="525" max="768" width="9.140625" style="116"/>
    <col min="769" max="769" width="22.42578125" style="116" customWidth="1"/>
    <col min="770" max="770" width="1.42578125" style="116" customWidth="1"/>
    <col min="771" max="772" width="14.42578125" style="116" customWidth="1"/>
    <col min="773" max="773" width="15" style="116" bestFit="1" customWidth="1"/>
    <col min="774" max="774" width="1.42578125" style="116" customWidth="1"/>
    <col min="775" max="777" width="14.42578125" style="116" customWidth="1"/>
    <col min="778" max="778" width="1.42578125" style="116" customWidth="1"/>
    <col min="779" max="779" width="16.5703125" style="116" bestFit="1" customWidth="1"/>
    <col min="780" max="780" width="20.85546875" style="116" bestFit="1" customWidth="1"/>
    <col min="781" max="1024" width="9.140625" style="116"/>
    <col min="1025" max="1025" width="22.42578125" style="116" customWidth="1"/>
    <col min="1026" max="1026" width="1.42578125" style="116" customWidth="1"/>
    <col min="1027" max="1028" width="14.42578125" style="116" customWidth="1"/>
    <col min="1029" max="1029" width="15" style="116" bestFit="1" customWidth="1"/>
    <col min="1030" max="1030" width="1.42578125" style="116" customWidth="1"/>
    <col min="1031" max="1033" width="14.42578125" style="116" customWidth="1"/>
    <col min="1034" max="1034" width="1.42578125" style="116" customWidth="1"/>
    <col min="1035" max="1035" width="16.5703125" style="116" bestFit="1" customWidth="1"/>
    <col min="1036" max="1036" width="20.85546875" style="116" bestFit="1" customWidth="1"/>
    <col min="1037" max="1280" width="9.140625" style="116"/>
    <col min="1281" max="1281" width="22.42578125" style="116" customWidth="1"/>
    <col min="1282" max="1282" width="1.42578125" style="116" customWidth="1"/>
    <col min="1283" max="1284" width="14.42578125" style="116" customWidth="1"/>
    <col min="1285" max="1285" width="15" style="116" bestFit="1" customWidth="1"/>
    <col min="1286" max="1286" width="1.42578125" style="116" customWidth="1"/>
    <col min="1287" max="1289" width="14.42578125" style="116" customWidth="1"/>
    <col min="1290" max="1290" width="1.42578125" style="116" customWidth="1"/>
    <col min="1291" max="1291" width="16.5703125" style="116" bestFit="1" customWidth="1"/>
    <col min="1292" max="1292" width="20.85546875" style="116" bestFit="1" customWidth="1"/>
    <col min="1293" max="1536" width="9.140625" style="116"/>
    <col min="1537" max="1537" width="22.42578125" style="116" customWidth="1"/>
    <col min="1538" max="1538" width="1.42578125" style="116" customWidth="1"/>
    <col min="1539" max="1540" width="14.42578125" style="116" customWidth="1"/>
    <col min="1541" max="1541" width="15" style="116" bestFit="1" customWidth="1"/>
    <col min="1542" max="1542" width="1.42578125" style="116" customWidth="1"/>
    <col min="1543" max="1545" width="14.42578125" style="116" customWidth="1"/>
    <col min="1546" max="1546" width="1.42578125" style="116" customWidth="1"/>
    <col min="1547" max="1547" width="16.5703125" style="116" bestFit="1" customWidth="1"/>
    <col min="1548" max="1548" width="20.85546875" style="116" bestFit="1" customWidth="1"/>
    <col min="1549" max="1792" width="9.140625" style="116"/>
    <col min="1793" max="1793" width="22.42578125" style="116" customWidth="1"/>
    <col min="1794" max="1794" width="1.42578125" style="116" customWidth="1"/>
    <col min="1795" max="1796" width="14.42578125" style="116" customWidth="1"/>
    <col min="1797" max="1797" width="15" style="116" bestFit="1" customWidth="1"/>
    <col min="1798" max="1798" width="1.42578125" style="116" customWidth="1"/>
    <col min="1799" max="1801" width="14.42578125" style="116" customWidth="1"/>
    <col min="1802" max="1802" width="1.42578125" style="116" customWidth="1"/>
    <col min="1803" max="1803" width="16.5703125" style="116" bestFit="1" customWidth="1"/>
    <col min="1804" max="1804" width="20.85546875" style="116" bestFit="1" customWidth="1"/>
    <col min="1805" max="2048" width="9.140625" style="116"/>
    <col min="2049" max="2049" width="22.42578125" style="116" customWidth="1"/>
    <col min="2050" max="2050" width="1.42578125" style="116" customWidth="1"/>
    <col min="2051" max="2052" width="14.42578125" style="116" customWidth="1"/>
    <col min="2053" max="2053" width="15" style="116" bestFit="1" customWidth="1"/>
    <col min="2054" max="2054" width="1.42578125" style="116" customWidth="1"/>
    <col min="2055" max="2057" width="14.42578125" style="116" customWidth="1"/>
    <col min="2058" max="2058" width="1.42578125" style="116" customWidth="1"/>
    <col min="2059" max="2059" width="16.5703125" style="116" bestFit="1" customWidth="1"/>
    <col min="2060" max="2060" width="20.85546875" style="116" bestFit="1" customWidth="1"/>
    <col min="2061" max="2304" width="9.140625" style="116"/>
    <col min="2305" max="2305" width="22.42578125" style="116" customWidth="1"/>
    <col min="2306" max="2306" width="1.42578125" style="116" customWidth="1"/>
    <col min="2307" max="2308" width="14.42578125" style="116" customWidth="1"/>
    <col min="2309" max="2309" width="15" style="116" bestFit="1" customWidth="1"/>
    <col min="2310" max="2310" width="1.42578125" style="116" customWidth="1"/>
    <col min="2311" max="2313" width="14.42578125" style="116" customWidth="1"/>
    <col min="2314" max="2314" width="1.42578125" style="116" customWidth="1"/>
    <col min="2315" max="2315" width="16.5703125" style="116" bestFit="1" customWidth="1"/>
    <col min="2316" max="2316" width="20.85546875" style="116" bestFit="1" customWidth="1"/>
    <col min="2317" max="2560" width="9.140625" style="116"/>
    <col min="2561" max="2561" width="22.42578125" style="116" customWidth="1"/>
    <col min="2562" max="2562" width="1.42578125" style="116" customWidth="1"/>
    <col min="2563" max="2564" width="14.42578125" style="116" customWidth="1"/>
    <col min="2565" max="2565" width="15" style="116" bestFit="1" customWidth="1"/>
    <col min="2566" max="2566" width="1.42578125" style="116" customWidth="1"/>
    <col min="2567" max="2569" width="14.42578125" style="116" customWidth="1"/>
    <col min="2570" max="2570" width="1.42578125" style="116" customWidth="1"/>
    <col min="2571" max="2571" width="16.5703125" style="116" bestFit="1" customWidth="1"/>
    <col min="2572" max="2572" width="20.85546875" style="116" bestFit="1" customWidth="1"/>
    <col min="2573" max="2816" width="9.140625" style="116"/>
    <col min="2817" max="2817" width="22.42578125" style="116" customWidth="1"/>
    <col min="2818" max="2818" width="1.42578125" style="116" customWidth="1"/>
    <col min="2819" max="2820" width="14.42578125" style="116" customWidth="1"/>
    <col min="2821" max="2821" width="15" style="116" bestFit="1" customWidth="1"/>
    <col min="2822" max="2822" width="1.42578125" style="116" customWidth="1"/>
    <col min="2823" max="2825" width="14.42578125" style="116" customWidth="1"/>
    <col min="2826" max="2826" width="1.42578125" style="116" customWidth="1"/>
    <col min="2827" max="2827" width="16.5703125" style="116" bestFit="1" customWidth="1"/>
    <col min="2828" max="2828" width="20.85546875" style="116" bestFit="1" customWidth="1"/>
    <col min="2829" max="3072" width="9.140625" style="116"/>
    <col min="3073" max="3073" width="22.42578125" style="116" customWidth="1"/>
    <col min="3074" max="3074" width="1.42578125" style="116" customWidth="1"/>
    <col min="3075" max="3076" width="14.42578125" style="116" customWidth="1"/>
    <col min="3077" max="3077" width="15" style="116" bestFit="1" customWidth="1"/>
    <col min="3078" max="3078" width="1.42578125" style="116" customWidth="1"/>
    <col min="3079" max="3081" width="14.42578125" style="116" customWidth="1"/>
    <col min="3082" max="3082" width="1.42578125" style="116" customWidth="1"/>
    <col min="3083" max="3083" width="16.5703125" style="116" bestFit="1" customWidth="1"/>
    <col min="3084" max="3084" width="20.85546875" style="116" bestFit="1" customWidth="1"/>
    <col min="3085" max="3328" width="9.140625" style="116"/>
    <col min="3329" max="3329" width="22.42578125" style="116" customWidth="1"/>
    <col min="3330" max="3330" width="1.42578125" style="116" customWidth="1"/>
    <col min="3331" max="3332" width="14.42578125" style="116" customWidth="1"/>
    <col min="3333" max="3333" width="15" style="116" bestFit="1" customWidth="1"/>
    <col min="3334" max="3334" width="1.42578125" style="116" customWidth="1"/>
    <col min="3335" max="3337" width="14.42578125" style="116" customWidth="1"/>
    <col min="3338" max="3338" width="1.42578125" style="116" customWidth="1"/>
    <col min="3339" max="3339" width="16.5703125" style="116" bestFit="1" customWidth="1"/>
    <col min="3340" max="3340" width="20.85546875" style="116" bestFit="1" customWidth="1"/>
    <col min="3341" max="3584" width="9.140625" style="116"/>
    <col min="3585" max="3585" width="22.42578125" style="116" customWidth="1"/>
    <col min="3586" max="3586" width="1.42578125" style="116" customWidth="1"/>
    <col min="3587" max="3588" width="14.42578125" style="116" customWidth="1"/>
    <col min="3589" max="3589" width="15" style="116" bestFit="1" customWidth="1"/>
    <col min="3590" max="3590" width="1.42578125" style="116" customWidth="1"/>
    <col min="3591" max="3593" width="14.42578125" style="116" customWidth="1"/>
    <col min="3594" max="3594" width="1.42578125" style="116" customWidth="1"/>
    <col min="3595" max="3595" width="16.5703125" style="116" bestFit="1" customWidth="1"/>
    <col min="3596" max="3596" width="20.85546875" style="116" bestFit="1" customWidth="1"/>
    <col min="3597" max="3840" width="9.140625" style="116"/>
    <col min="3841" max="3841" width="22.42578125" style="116" customWidth="1"/>
    <col min="3842" max="3842" width="1.42578125" style="116" customWidth="1"/>
    <col min="3843" max="3844" width="14.42578125" style="116" customWidth="1"/>
    <col min="3845" max="3845" width="15" style="116" bestFit="1" customWidth="1"/>
    <col min="3846" max="3846" width="1.42578125" style="116" customWidth="1"/>
    <col min="3847" max="3849" width="14.42578125" style="116" customWidth="1"/>
    <col min="3850" max="3850" width="1.42578125" style="116" customWidth="1"/>
    <col min="3851" max="3851" width="16.5703125" style="116" bestFit="1" customWidth="1"/>
    <col min="3852" max="3852" width="20.85546875" style="116" bestFit="1" customWidth="1"/>
    <col min="3853" max="4096" width="9.140625" style="116"/>
    <col min="4097" max="4097" width="22.42578125" style="116" customWidth="1"/>
    <col min="4098" max="4098" width="1.42578125" style="116" customWidth="1"/>
    <col min="4099" max="4100" width="14.42578125" style="116" customWidth="1"/>
    <col min="4101" max="4101" width="15" style="116" bestFit="1" customWidth="1"/>
    <col min="4102" max="4102" width="1.42578125" style="116" customWidth="1"/>
    <col min="4103" max="4105" width="14.42578125" style="116" customWidth="1"/>
    <col min="4106" max="4106" width="1.42578125" style="116" customWidth="1"/>
    <col min="4107" max="4107" width="16.5703125" style="116" bestFit="1" customWidth="1"/>
    <col min="4108" max="4108" width="20.85546875" style="116" bestFit="1" customWidth="1"/>
    <col min="4109" max="4352" width="9.140625" style="116"/>
    <col min="4353" max="4353" width="22.42578125" style="116" customWidth="1"/>
    <col min="4354" max="4354" width="1.42578125" style="116" customWidth="1"/>
    <col min="4355" max="4356" width="14.42578125" style="116" customWidth="1"/>
    <col min="4357" max="4357" width="15" style="116" bestFit="1" customWidth="1"/>
    <col min="4358" max="4358" width="1.42578125" style="116" customWidth="1"/>
    <col min="4359" max="4361" width="14.42578125" style="116" customWidth="1"/>
    <col min="4362" max="4362" width="1.42578125" style="116" customWidth="1"/>
    <col min="4363" max="4363" width="16.5703125" style="116" bestFit="1" customWidth="1"/>
    <col min="4364" max="4364" width="20.85546875" style="116" bestFit="1" customWidth="1"/>
    <col min="4365" max="4608" width="9.140625" style="116"/>
    <col min="4609" max="4609" width="22.42578125" style="116" customWidth="1"/>
    <col min="4610" max="4610" width="1.42578125" style="116" customWidth="1"/>
    <col min="4611" max="4612" width="14.42578125" style="116" customWidth="1"/>
    <col min="4613" max="4613" width="15" style="116" bestFit="1" customWidth="1"/>
    <col min="4614" max="4614" width="1.42578125" style="116" customWidth="1"/>
    <col min="4615" max="4617" width="14.42578125" style="116" customWidth="1"/>
    <col min="4618" max="4618" width="1.42578125" style="116" customWidth="1"/>
    <col min="4619" max="4619" width="16.5703125" style="116" bestFit="1" customWidth="1"/>
    <col min="4620" max="4620" width="20.85546875" style="116" bestFit="1" customWidth="1"/>
    <col min="4621" max="4864" width="9.140625" style="116"/>
    <col min="4865" max="4865" width="22.42578125" style="116" customWidth="1"/>
    <col min="4866" max="4866" width="1.42578125" style="116" customWidth="1"/>
    <col min="4867" max="4868" width="14.42578125" style="116" customWidth="1"/>
    <col min="4869" max="4869" width="15" style="116" bestFit="1" customWidth="1"/>
    <col min="4870" max="4870" width="1.42578125" style="116" customWidth="1"/>
    <col min="4871" max="4873" width="14.42578125" style="116" customWidth="1"/>
    <col min="4874" max="4874" width="1.42578125" style="116" customWidth="1"/>
    <col min="4875" max="4875" width="16.5703125" style="116" bestFit="1" customWidth="1"/>
    <col min="4876" max="4876" width="20.85546875" style="116" bestFit="1" customWidth="1"/>
    <col min="4877" max="5120" width="9.140625" style="116"/>
    <col min="5121" max="5121" width="22.42578125" style="116" customWidth="1"/>
    <col min="5122" max="5122" width="1.42578125" style="116" customWidth="1"/>
    <col min="5123" max="5124" width="14.42578125" style="116" customWidth="1"/>
    <col min="5125" max="5125" width="15" style="116" bestFit="1" customWidth="1"/>
    <col min="5126" max="5126" width="1.42578125" style="116" customWidth="1"/>
    <col min="5127" max="5129" width="14.42578125" style="116" customWidth="1"/>
    <col min="5130" max="5130" width="1.42578125" style="116" customWidth="1"/>
    <col min="5131" max="5131" width="16.5703125" style="116" bestFit="1" customWidth="1"/>
    <col min="5132" max="5132" width="20.85546875" style="116" bestFit="1" customWidth="1"/>
    <col min="5133" max="5376" width="9.140625" style="116"/>
    <col min="5377" max="5377" width="22.42578125" style="116" customWidth="1"/>
    <col min="5378" max="5378" width="1.42578125" style="116" customWidth="1"/>
    <col min="5379" max="5380" width="14.42578125" style="116" customWidth="1"/>
    <col min="5381" max="5381" width="15" style="116" bestFit="1" customWidth="1"/>
    <col min="5382" max="5382" width="1.42578125" style="116" customWidth="1"/>
    <col min="5383" max="5385" width="14.42578125" style="116" customWidth="1"/>
    <col min="5386" max="5386" width="1.42578125" style="116" customWidth="1"/>
    <col min="5387" max="5387" width="16.5703125" style="116" bestFit="1" customWidth="1"/>
    <col min="5388" max="5388" width="20.85546875" style="116" bestFit="1" customWidth="1"/>
    <col min="5389" max="5632" width="9.140625" style="116"/>
    <col min="5633" max="5633" width="22.42578125" style="116" customWidth="1"/>
    <col min="5634" max="5634" width="1.42578125" style="116" customWidth="1"/>
    <col min="5635" max="5636" width="14.42578125" style="116" customWidth="1"/>
    <col min="5637" max="5637" width="15" style="116" bestFit="1" customWidth="1"/>
    <col min="5638" max="5638" width="1.42578125" style="116" customWidth="1"/>
    <col min="5639" max="5641" width="14.42578125" style="116" customWidth="1"/>
    <col min="5642" max="5642" width="1.42578125" style="116" customWidth="1"/>
    <col min="5643" max="5643" width="16.5703125" style="116" bestFit="1" customWidth="1"/>
    <col min="5644" max="5644" width="20.85546875" style="116" bestFit="1" customWidth="1"/>
    <col min="5645" max="5888" width="9.140625" style="116"/>
    <col min="5889" max="5889" width="22.42578125" style="116" customWidth="1"/>
    <col min="5890" max="5890" width="1.42578125" style="116" customWidth="1"/>
    <col min="5891" max="5892" width="14.42578125" style="116" customWidth="1"/>
    <col min="5893" max="5893" width="15" style="116" bestFit="1" customWidth="1"/>
    <col min="5894" max="5894" width="1.42578125" style="116" customWidth="1"/>
    <col min="5895" max="5897" width="14.42578125" style="116" customWidth="1"/>
    <col min="5898" max="5898" width="1.42578125" style="116" customWidth="1"/>
    <col min="5899" max="5899" width="16.5703125" style="116" bestFit="1" customWidth="1"/>
    <col min="5900" max="5900" width="20.85546875" style="116" bestFit="1" customWidth="1"/>
    <col min="5901" max="6144" width="9.140625" style="116"/>
    <col min="6145" max="6145" width="22.42578125" style="116" customWidth="1"/>
    <col min="6146" max="6146" width="1.42578125" style="116" customWidth="1"/>
    <col min="6147" max="6148" width="14.42578125" style="116" customWidth="1"/>
    <col min="6149" max="6149" width="15" style="116" bestFit="1" customWidth="1"/>
    <col min="6150" max="6150" width="1.42578125" style="116" customWidth="1"/>
    <col min="6151" max="6153" width="14.42578125" style="116" customWidth="1"/>
    <col min="6154" max="6154" width="1.42578125" style="116" customWidth="1"/>
    <col min="6155" max="6155" width="16.5703125" style="116" bestFit="1" customWidth="1"/>
    <col min="6156" max="6156" width="20.85546875" style="116" bestFit="1" customWidth="1"/>
    <col min="6157" max="6400" width="9.140625" style="116"/>
    <col min="6401" max="6401" width="22.42578125" style="116" customWidth="1"/>
    <col min="6402" max="6402" width="1.42578125" style="116" customWidth="1"/>
    <col min="6403" max="6404" width="14.42578125" style="116" customWidth="1"/>
    <col min="6405" max="6405" width="15" style="116" bestFit="1" customWidth="1"/>
    <col min="6406" max="6406" width="1.42578125" style="116" customWidth="1"/>
    <col min="6407" max="6409" width="14.42578125" style="116" customWidth="1"/>
    <col min="6410" max="6410" width="1.42578125" style="116" customWidth="1"/>
    <col min="6411" max="6411" width="16.5703125" style="116" bestFit="1" customWidth="1"/>
    <col min="6412" max="6412" width="20.85546875" style="116" bestFit="1" customWidth="1"/>
    <col min="6413" max="6656" width="9.140625" style="116"/>
    <col min="6657" max="6657" width="22.42578125" style="116" customWidth="1"/>
    <col min="6658" max="6658" width="1.42578125" style="116" customWidth="1"/>
    <col min="6659" max="6660" width="14.42578125" style="116" customWidth="1"/>
    <col min="6661" max="6661" width="15" style="116" bestFit="1" customWidth="1"/>
    <col min="6662" max="6662" width="1.42578125" style="116" customWidth="1"/>
    <col min="6663" max="6665" width="14.42578125" style="116" customWidth="1"/>
    <col min="6666" max="6666" width="1.42578125" style="116" customWidth="1"/>
    <col min="6667" max="6667" width="16.5703125" style="116" bestFit="1" customWidth="1"/>
    <col min="6668" max="6668" width="20.85546875" style="116" bestFit="1" customWidth="1"/>
    <col min="6669" max="6912" width="9.140625" style="116"/>
    <col min="6913" max="6913" width="22.42578125" style="116" customWidth="1"/>
    <col min="6914" max="6914" width="1.42578125" style="116" customWidth="1"/>
    <col min="6915" max="6916" width="14.42578125" style="116" customWidth="1"/>
    <col min="6917" max="6917" width="15" style="116" bestFit="1" customWidth="1"/>
    <col min="6918" max="6918" width="1.42578125" style="116" customWidth="1"/>
    <col min="6919" max="6921" width="14.42578125" style="116" customWidth="1"/>
    <col min="6922" max="6922" width="1.42578125" style="116" customWidth="1"/>
    <col min="6923" max="6923" width="16.5703125" style="116" bestFit="1" customWidth="1"/>
    <col min="6924" max="6924" width="20.85546875" style="116" bestFit="1" customWidth="1"/>
    <col min="6925" max="7168" width="9.140625" style="116"/>
    <col min="7169" max="7169" width="22.42578125" style="116" customWidth="1"/>
    <col min="7170" max="7170" width="1.42578125" style="116" customWidth="1"/>
    <col min="7171" max="7172" width="14.42578125" style="116" customWidth="1"/>
    <col min="7173" max="7173" width="15" style="116" bestFit="1" customWidth="1"/>
    <col min="7174" max="7174" width="1.42578125" style="116" customWidth="1"/>
    <col min="7175" max="7177" width="14.42578125" style="116" customWidth="1"/>
    <col min="7178" max="7178" width="1.42578125" style="116" customWidth="1"/>
    <col min="7179" max="7179" width="16.5703125" style="116" bestFit="1" customWidth="1"/>
    <col min="7180" max="7180" width="20.85546875" style="116" bestFit="1" customWidth="1"/>
    <col min="7181" max="7424" width="9.140625" style="116"/>
    <col min="7425" max="7425" width="22.42578125" style="116" customWidth="1"/>
    <col min="7426" max="7426" width="1.42578125" style="116" customWidth="1"/>
    <col min="7427" max="7428" width="14.42578125" style="116" customWidth="1"/>
    <col min="7429" max="7429" width="15" style="116" bestFit="1" customWidth="1"/>
    <col min="7430" max="7430" width="1.42578125" style="116" customWidth="1"/>
    <col min="7431" max="7433" width="14.42578125" style="116" customWidth="1"/>
    <col min="7434" max="7434" width="1.42578125" style="116" customWidth="1"/>
    <col min="7435" max="7435" width="16.5703125" style="116" bestFit="1" customWidth="1"/>
    <col min="7436" max="7436" width="20.85546875" style="116" bestFit="1" customWidth="1"/>
    <col min="7437" max="7680" width="9.140625" style="116"/>
    <col min="7681" max="7681" width="22.42578125" style="116" customWidth="1"/>
    <col min="7682" max="7682" width="1.42578125" style="116" customWidth="1"/>
    <col min="7683" max="7684" width="14.42578125" style="116" customWidth="1"/>
    <col min="7685" max="7685" width="15" style="116" bestFit="1" customWidth="1"/>
    <col min="7686" max="7686" width="1.42578125" style="116" customWidth="1"/>
    <col min="7687" max="7689" width="14.42578125" style="116" customWidth="1"/>
    <col min="7690" max="7690" width="1.42578125" style="116" customWidth="1"/>
    <col min="7691" max="7691" width="16.5703125" style="116" bestFit="1" customWidth="1"/>
    <col min="7692" max="7692" width="20.85546875" style="116" bestFit="1" customWidth="1"/>
    <col min="7693" max="7936" width="9.140625" style="116"/>
    <col min="7937" max="7937" width="22.42578125" style="116" customWidth="1"/>
    <col min="7938" max="7938" width="1.42578125" style="116" customWidth="1"/>
    <col min="7939" max="7940" width="14.42578125" style="116" customWidth="1"/>
    <col min="7941" max="7941" width="15" style="116" bestFit="1" customWidth="1"/>
    <col min="7942" max="7942" width="1.42578125" style="116" customWidth="1"/>
    <col min="7943" max="7945" width="14.42578125" style="116" customWidth="1"/>
    <col min="7946" max="7946" width="1.42578125" style="116" customWidth="1"/>
    <col min="7947" max="7947" width="16.5703125" style="116" bestFit="1" customWidth="1"/>
    <col min="7948" max="7948" width="20.85546875" style="116" bestFit="1" customWidth="1"/>
    <col min="7949" max="8192" width="9.140625" style="116"/>
    <col min="8193" max="8193" width="22.42578125" style="116" customWidth="1"/>
    <col min="8194" max="8194" width="1.42578125" style="116" customWidth="1"/>
    <col min="8195" max="8196" width="14.42578125" style="116" customWidth="1"/>
    <col min="8197" max="8197" width="15" style="116" bestFit="1" customWidth="1"/>
    <col min="8198" max="8198" width="1.42578125" style="116" customWidth="1"/>
    <col min="8199" max="8201" width="14.42578125" style="116" customWidth="1"/>
    <col min="8202" max="8202" width="1.42578125" style="116" customWidth="1"/>
    <col min="8203" max="8203" width="16.5703125" style="116" bestFit="1" customWidth="1"/>
    <col min="8204" max="8204" width="20.85546875" style="116" bestFit="1" customWidth="1"/>
    <col min="8205" max="8448" width="9.140625" style="116"/>
    <col min="8449" max="8449" width="22.42578125" style="116" customWidth="1"/>
    <col min="8450" max="8450" width="1.42578125" style="116" customWidth="1"/>
    <col min="8451" max="8452" width="14.42578125" style="116" customWidth="1"/>
    <col min="8453" max="8453" width="15" style="116" bestFit="1" customWidth="1"/>
    <col min="8454" max="8454" width="1.42578125" style="116" customWidth="1"/>
    <col min="8455" max="8457" width="14.42578125" style="116" customWidth="1"/>
    <col min="8458" max="8458" width="1.42578125" style="116" customWidth="1"/>
    <col min="8459" max="8459" width="16.5703125" style="116" bestFit="1" customWidth="1"/>
    <col min="8460" max="8460" width="20.85546875" style="116" bestFit="1" customWidth="1"/>
    <col min="8461" max="8704" width="9.140625" style="116"/>
    <col min="8705" max="8705" width="22.42578125" style="116" customWidth="1"/>
    <col min="8706" max="8706" width="1.42578125" style="116" customWidth="1"/>
    <col min="8707" max="8708" width="14.42578125" style="116" customWidth="1"/>
    <col min="8709" max="8709" width="15" style="116" bestFit="1" customWidth="1"/>
    <col min="8710" max="8710" width="1.42578125" style="116" customWidth="1"/>
    <col min="8711" max="8713" width="14.42578125" style="116" customWidth="1"/>
    <col min="8714" max="8714" width="1.42578125" style="116" customWidth="1"/>
    <col min="8715" max="8715" width="16.5703125" style="116" bestFit="1" customWidth="1"/>
    <col min="8716" max="8716" width="20.85546875" style="116" bestFit="1" customWidth="1"/>
    <col min="8717" max="8960" width="9.140625" style="116"/>
    <col min="8961" max="8961" width="22.42578125" style="116" customWidth="1"/>
    <col min="8962" max="8962" width="1.42578125" style="116" customWidth="1"/>
    <col min="8963" max="8964" width="14.42578125" style="116" customWidth="1"/>
    <col min="8965" max="8965" width="15" style="116" bestFit="1" customWidth="1"/>
    <col min="8966" max="8966" width="1.42578125" style="116" customWidth="1"/>
    <col min="8967" max="8969" width="14.42578125" style="116" customWidth="1"/>
    <col min="8970" max="8970" width="1.42578125" style="116" customWidth="1"/>
    <col min="8971" max="8971" width="16.5703125" style="116" bestFit="1" customWidth="1"/>
    <col min="8972" max="8972" width="20.85546875" style="116" bestFit="1" customWidth="1"/>
    <col min="8973" max="9216" width="9.140625" style="116"/>
    <col min="9217" max="9217" width="22.42578125" style="116" customWidth="1"/>
    <col min="9218" max="9218" width="1.42578125" style="116" customWidth="1"/>
    <col min="9219" max="9220" width="14.42578125" style="116" customWidth="1"/>
    <col min="9221" max="9221" width="15" style="116" bestFit="1" customWidth="1"/>
    <col min="9222" max="9222" width="1.42578125" style="116" customWidth="1"/>
    <col min="9223" max="9225" width="14.42578125" style="116" customWidth="1"/>
    <col min="9226" max="9226" width="1.42578125" style="116" customWidth="1"/>
    <col min="9227" max="9227" width="16.5703125" style="116" bestFit="1" customWidth="1"/>
    <col min="9228" max="9228" width="20.85546875" style="116" bestFit="1" customWidth="1"/>
    <col min="9229" max="9472" width="9.140625" style="116"/>
    <col min="9473" max="9473" width="22.42578125" style="116" customWidth="1"/>
    <col min="9474" max="9474" width="1.42578125" style="116" customWidth="1"/>
    <col min="9475" max="9476" width="14.42578125" style="116" customWidth="1"/>
    <col min="9477" max="9477" width="15" style="116" bestFit="1" customWidth="1"/>
    <col min="9478" max="9478" width="1.42578125" style="116" customWidth="1"/>
    <col min="9479" max="9481" width="14.42578125" style="116" customWidth="1"/>
    <col min="9482" max="9482" width="1.42578125" style="116" customWidth="1"/>
    <col min="9483" max="9483" width="16.5703125" style="116" bestFit="1" customWidth="1"/>
    <col min="9484" max="9484" width="20.85546875" style="116" bestFit="1" customWidth="1"/>
    <col min="9485" max="9728" width="9.140625" style="116"/>
    <col min="9729" max="9729" width="22.42578125" style="116" customWidth="1"/>
    <col min="9730" max="9730" width="1.42578125" style="116" customWidth="1"/>
    <col min="9731" max="9732" width="14.42578125" style="116" customWidth="1"/>
    <col min="9733" max="9733" width="15" style="116" bestFit="1" customWidth="1"/>
    <col min="9734" max="9734" width="1.42578125" style="116" customWidth="1"/>
    <col min="9735" max="9737" width="14.42578125" style="116" customWidth="1"/>
    <col min="9738" max="9738" width="1.42578125" style="116" customWidth="1"/>
    <col min="9739" max="9739" width="16.5703125" style="116" bestFit="1" customWidth="1"/>
    <col min="9740" max="9740" width="20.85546875" style="116" bestFit="1" customWidth="1"/>
    <col min="9741" max="9984" width="9.140625" style="116"/>
    <col min="9985" max="9985" width="22.42578125" style="116" customWidth="1"/>
    <col min="9986" max="9986" width="1.42578125" style="116" customWidth="1"/>
    <col min="9987" max="9988" width="14.42578125" style="116" customWidth="1"/>
    <col min="9989" max="9989" width="15" style="116" bestFit="1" customWidth="1"/>
    <col min="9990" max="9990" width="1.42578125" style="116" customWidth="1"/>
    <col min="9991" max="9993" width="14.42578125" style="116" customWidth="1"/>
    <col min="9994" max="9994" width="1.42578125" style="116" customWidth="1"/>
    <col min="9995" max="9995" width="16.5703125" style="116" bestFit="1" customWidth="1"/>
    <col min="9996" max="9996" width="20.85546875" style="116" bestFit="1" customWidth="1"/>
    <col min="9997" max="10240" width="9.140625" style="116"/>
    <col min="10241" max="10241" width="22.42578125" style="116" customWidth="1"/>
    <col min="10242" max="10242" width="1.42578125" style="116" customWidth="1"/>
    <col min="10243" max="10244" width="14.42578125" style="116" customWidth="1"/>
    <col min="10245" max="10245" width="15" style="116" bestFit="1" customWidth="1"/>
    <col min="10246" max="10246" width="1.42578125" style="116" customWidth="1"/>
    <col min="10247" max="10249" width="14.42578125" style="116" customWidth="1"/>
    <col min="10250" max="10250" width="1.42578125" style="116" customWidth="1"/>
    <col min="10251" max="10251" width="16.5703125" style="116" bestFit="1" customWidth="1"/>
    <col min="10252" max="10252" width="20.85546875" style="116" bestFit="1" customWidth="1"/>
    <col min="10253" max="10496" width="9.140625" style="116"/>
    <col min="10497" max="10497" width="22.42578125" style="116" customWidth="1"/>
    <col min="10498" max="10498" width="1.42578125" style="116" customWidth="1"/>
    <col min="10499" max="10500" width="14.42578125" style="116" customWidth="1"/>
    <col min="10501" max="10501" width="15" style="116" bestFit="1" customWidth="1"/>
    <col min="10502" max="10502" width="1.42578125" style="116" customWidth="1"/>
    <col min="10503" max="10505" width="14.42578125" style="116" customWidth="1"/>
    <col min="10506" max="10506" width="1.42578125" style="116" customWidth="1"/>
    <col min="10507" max="10507" width="16.5703125" style="116" bestFit="1" customWidth="1"/>
    <col min="10508" max="10508" width="20.85546875" style="116" bestFit="1" customWidth="1"/>
    <col min="10509" max="10752" width="9.140625" style="116"/>
    <col min="10753" max="10753" width="22.42578125" style="116" customWidth="1"/>
    <col min="10754" max="10754" width="1.42578125" style="116" customWidth="1"/>
    <col min="10755" max="10756" width="14.42578125" style="116" customWidth="1"/>
    <col min="10757" max="10757" width="15" style="116" bestFit="1" customWidth="1"/>
    <col min="10758" max="10758" width="1.42578125" style="116" customWidth="1"/>
    <col min="10759" max="10761" width="14.42578125" style="116" customWidth="1"/>
    <col min="10762" max="10762" width="1.42578125" style="116" customWidth="1"/>
    <col min="10763" max="10763" width="16.5703125" style="116" bestFit="1" customWidth="1"/>
    <col min="10764" max="10764" width="20.85546875" style="116" bestFit="1" customWidth="1"/>
    <col min="10765" max="11008" width="9.140625" style="116"/>
    <col min="11009" max="11009" width="22.42578125" style="116" customWidth="1"/>
    <col min="11010" max="11010" width="1.42578125" style="116" customWidth="1"/>
    <col min="11011" max="11012" width="14.42578125" style="116" customWidth="1"/>
    <col min="11013" max="11013" width="15" style="116" bestFit="1" customWidth="1"/>
    <col min="11014" max="11014" width="1.42578125" style="116" customWidth="1"/>
    <col min="11015" max="11017" width="14.42578125" style="116" customWidth="1"/>
    <col min="11018" max="11018" width="1.42578125" style="116" customWidth="1"/>
    <col min="11019" max="11019" width="16.5703125" style="116" bestFit="1" customWidth="1"/>
    <col min="11020" max="11020" width="20.85546875" style="116" bestFit="1" customWidth="1"/>
    <col min="11021" max="11264" width="9.140625" style="116"/>
    <col min="11265" max="11265" width="22.42578125" style="116" customWidth="1"/>
    <col min="11266" max="11266" width="1.42578125" style="116" customWidth="1"/>
    <col min="11267" max="11268" width="14.42578125" style="116" customWidth="1"/>
    <col min="11269" max="11269" width="15" style="116" bestFit="1" customWidth="1"/>
    <col min="11270" max="11270" width="1.42578125" style="116" customWidth="1"/>
    <col min="11271" max="11273" width="14.42578125" style="116" customWidth="1"/>
    <col min="11274" max="11274" width="1.42578125" style="116" customWidth="1"/>
    <col min="11275" max="11275" width="16.5703125" style="116" bestFit="1" customWidth="1"/>
    <col min="11276" max="11276" width="20.85546875" style="116" bestFit="1" customWidth="1"/>
    <col min="11277" max="11520" width="9.140625" style="116"/>
    <col min="11521" max="11521" width="22.42578125" style="116" customWidth="1"/>
    <col min="11522" max="11522" width="1.42578125" style="116" customWidth="1"/>
    <col min="11523" max="11524" width="14.42578125" style="116" customWidth="1"/>
    <col min="11525" max="11525" width="15" style="116" bestFit="1" customWidth="1"/>
    <col min="11526" max="11526" width="1.42578125" style="116" customWidth="1"/>
    <col min="11527" max="11529" width="14.42578125" style="116" customWidth="1"/>
    <col min="11530" max="11530" width="1.42578125" style="116" customWidth="1"/>
    <col min="11531" max="11531" width="16.5703125" style="116" bestFit="1" customWidth="1"/>
    <col min="11532" max="11532" width="20.85546875" style="116" bestFit="1" customWidth="1"/>
    <col min="11533" max="11776" width="9.140625" style="116"/>
    <col min="11777" max="11777" width="22.42578125" style="116" customWidth="1"/>
    <col min="11778" max="11778" width="1.42578125" style="116" customWidth="1"/>
    <col min="11779" max="11780" width="14.42578125" style="116" customWidth="1"/>
    <col min="11781" max="11781" width="15" style="116" bestFit="1" customWidth="1"/>
    <col min="11782" max="11782" width="1.42578125" style="116" customWidth="1"/>
    <col min="11783" max="11785" width="14.42578125" style="116" customWidth="1"/>
    <col min="11786" max="11786" width="1.42578125" style="116" customWidth="1"/>
    <col min="11787" max="11787" width="16.5703125" style="116" bestFit="1" customWidth="1"/>
    <col min="11788" max="11788" width="20.85546875" style="116" bestFit="1" customWidth="1"/>
    <col min="11789" max="12032" width="9.140625" style="116"/>
    <col min="12033" max="12033" width="22.42578125" style="116" customWidth="1"/>
    <col min="12034" max="12034" width="1.42578125" style="116" customWidth="1"/>
    <col min="12035" max="12036" width="14.42578125" style="116" customWidth="1"/>
    <col min="12037" max="12037" width="15" style="116" bestFit="1" customWidth="1"/>
    <col min="12038" max="12038" width="1.42578125" style="116" customWidth="1"/>
    <col min="12039" max="12041" width="14.42578125" style="116" customWidth="1"/>
    <col min="12042" max="12042" width="1.42578125" style="116" customWidth="1"/>
    <col min="12043" max="12043" width="16.5703125" style="116" bestFit="1" customWidth="1"/>
    <col min="12044" max="12044" width="20.85546875" style="116" bestFit="1" customWidth="1"/>
    <col min="12045" max="12288" width="9.140625" style="116"/>
    <col min="12289" max="12289" width="22.42578125" style="116" customWidth="1"/>
    <col min="12290" max="12290" width="1.42578125" style="116" customWidth="1"/>
    <col min="12291" max="12292" width="14.42578125" style="116" customWidth="1"/>
    <col min="12293" max="12293" width="15" style="116" bestFit="1" customWidth="1"/>
    <col min="12294" max="12294" width="1.42578125" style="116" customWidth="1"/>
    <col min="12295" max="12297" width="14.42578125" style="116" customWidth="1"/>
    <col min="12298" max="12298" width="1.42578125" style="116" customWidth="1"/>
    <col min="12299" max="12299" width="16.5703125" style="116" bestFit="1" customWidth="1"/>
    <col min="12300" max="12300" width="20.85546875" style="116" bestFit="1" customWidth="1"/>
    <col min="12301" max="12544" width="9.140625" style="116"/>
    <col min="12545" max="12545" width="22.42578125" style="116" customWidth="1"/>
    <col min="12546" max="12546" width="1.42578125" style="116" customWidth="1"/>
    <col min="12547" max="12548" width="14.42578125" style="116" customWidth="1"/>
    <col min="12549" max="12549" width="15" style="116" bestFit="1" customWidth="1"/>
    <col min="12550" max="12550" width="1.42578125" style="116" customWidth="1"/>
    <col min="12551" max="12553" width="14.42578125" style="116" customWidth="1"/>
    <col min="12554" max="12554" width="1.42578125" style="116" customWidth="1"/>
    <col min="12555" max="12555" width="16.5703125" style="116" bestFit="1" customWidth="1"/>
    <col min="12556" max="12556" width="20.85546875" style="116" bestFit="1" customWidth="1"/>
    <col min="12557" max="12800" width="9.140625" style="116"/>
    <col min="12801" max="12801" width="22.42578125" style="116" customWidth="1"/>
    <col min="12802" max="12802" width="1.42578125" style="116" customWidth="1"/>
    <col min="12803" max="12804" width="14.42578125" style="116" customWidth="1"/>
    <col min="12805" max="12805" width="15" style="116" bestFit="1" customWidth="1"/>
    <col min="12806" max="12806" width="1.42578125" style="116" customWidth="1"/>
    <col min="12807" max="12809" width="14.42578125" style="116" customWidth="1"/>
    <col min="12810" max="12810" width="1.42578125" style="116" customWidth="1"/>
    <col min="12811" max="12811" width="16.5703125" style="116" bestFit="1" customWidth="1"/>
    <col min="12812" max="12812" width="20.85546875" style="116" bestFit="1" customWidth="1"/>
    <col min="12813" max="13056" width="9.140625" style="116"/>
    <col min="13057" max="13057" width="22.42578125" style="116" customWidth="1"/>
    <col min="13058" max="13058" width="1.42578125" style="116" customWidth="1"/>
    <col min="13059" max="13060" width="14.42578125" style="116" customWidth="1"/>
    <col min="13061" max="13061" width="15" style="116" bestFit="1" customWidth="1"/>
    <col min="13062" max="13062" width="1.42578125" style="116" customWidth="1"/>
    <col min="13063" max="13065" width="14.42578125" style="116" customWidth="1"/>
    <col min="13066" max="13066" width="1.42578125" style="116" customWidth="1"/>
    <col min="13067" max="13067" width="16.5703125" style="116" bestFit="1" customWidth="1"/>
    <col min="13068" max="13068" width="20.85546875" style="116" bestFit="1" customWidth="1"/>
    <col min="13069" max="13312" width="9.140625" style="116"/>
    <col min="13313" max="13313" width="22.42578125" style="116" customWidth="1"/>
    <col min="13314" max="13314" width="1.42578125" style="116" customWidth="1"/>
    <col min="13315" max="13316" width="14.42578125" style="116" customWidth="1"/>
    <col min="13317" max="13317" width="15" style="116" bestFit="1" customWidth="1"/>
    <col min="13318" max="13318" width="1.42578125" style="116" customWidth="1"/>
    <col min="13319" max="13321" width="14.42578125" style="116" customWidth="1"/>
    <col min="13322" max="13322" width="1.42578125" style="116" customWidth="1"/>
    <col min="13323" max="13323" width="16.5703125" style="116" bestFit="1" customWidth="1"/>
    <col min="13324" max="13324" width="20.85546875" style="116" bestFit="1" customWidth="1"/>
    <col min="13325" max="13568" width="9.140625" style="116"/>
    <col min="13569" max="13569" width="22.42578125" style="116" customWidth="1"/>
    <col min="13570" max="13570" width="1.42578125" style="116" customWidth="1"/>
    <col min="13571" max="13572" width="14.42578125" style="116" customWidth="1"/>
    <col min="13573" max="13573" width="15" style="116" bestFit="1" customWidth="1"/>
    <col min="13574" max="13574" width="1.42578125" style="116" customWidth="1"/>
    <col min="13575" max="13577" width="14.42578125" style="116" customWidth="1"/>
    <col min="13578" max="13578" width="1.42578125" style="116" customWidth="1"/>
    <col min="13579" max="13579" width="16.5703125" style="116" bestFit="1" customWidth="1"/>
    <col min="13580" max="13580" width="20.85546875" style="116" bestFit="1" customWidth="1"/>
    <col min="13581" max="13824" width="9.140625" style="116"/>
    <col min="13825" max="13825" width="22.42578125" style="116" customWidth="1"/>
    <col min="13826" max="13826" width="1.42578125" style="116" customWidth="1"/>
    <col min="13827" max="13828" width="14.42578125" style="116" customWidth="1"/>
    <col min="13829" max="13829" width="15" style="116" bestFit="1" customWidth="1"/>
    <col min="13830" max="13830" width="1.42578125" style="116" customWidth="1"/>
    <col min="13831" max="13833" width="14.42578125" style="116" customWidth="1"/>
    <col min="13834" max="13834" width="1.42578125" style="116" customWidth="1"/>
    <col min="13835" max="13835" width="16.5703125" style="116" bestFit="1" customWidth="1"/>
    <col min="13836" max="13836" width="20.85546875" style="116" bestFit="1" customWidth="1"/>
    <col min="13837" max="14080" width="9.140625" style="116"/>
    <col min="14081" max="14081" width="22.42578125" style="116" customWidth="1"/>
    <col min="14082" max="14082" width="1.42578125" style="116" customWidth="1"/>
    <col min="14083" max="14084" width="14.42578125" style="116" customWidth="1"/>
    <col min="14085" max="14085" width="15" style="116" bestFit="1" customWidth="1"/>
    <col min="14086" max="14086" width="1.42578125" style="116" customWidth="1"/>
    <col min="14087" max="14089" width="14.42578125" style="116" customWidth="1"/>
    <col min="14090" max="14090" width="1.42578125" style="116" customWidth="1"/>
    <col min="14091" max="14091" width="16.5703125" style="116" bestFit="1" customWidth="1"/>
    <col min="14092" max="14092" width="20.85546875" style="116" bestFit="1" customWidth="1"/>
    <col min="14093" max="14336" width="9.140625" style="116"/>
    <col min="14337" max="14337" width="22.42578125" style="116" customWidth="1"/>
    <col min="14338" max="14338" width="1.42578125" style="116" customWidth="1"/>
    <col min="14339" max="14340" width="14.42578125" style="116" customWidth="1"/>
    <col min="14341" max="14341" width="15" style="116" bestFit="1" customWidth="1"/>
    <col min="14342" max="14342" width="1.42578125" style="116" customWidth="1"/>
    <col min="14343" max="14345" width="14.42578125" style="116" customWidth="1"/>
    <col min="14346" max="14346" width="1.42578125" style="116" customWidth="1"/>
    <col min="14347" max="14347" width="16.5703125" style="116" bestFit="1" customWidth="1"/>
    <col min="14348" max="14348" width="20.85546875" style="116" bestFit="1" customWidth="1"/>
    <col min="14349" max="14592" width="9.140625" style="116"/>
    <col min="14593" max="14593" width="22.42578125" style="116" customWidth="1"/>
    <col min="14594" max="14594" width="1.42578125" style="116" customWidth="1"/>
    <col min="14595" max="14596" width="14.42578125" style="116" customWidth="1"/>
    <col min="14597" max="14597" width="15" style="116" bestFit="1" customWidth="1"/>
    <col min="14598" max="14598" width="1.42578125" style="116" customWidth="1"/>
    <col min="14599" max="14601" width="14.42578125" style="116" customWidth="1"/>
    <col min="14602" max="14602" width="1.42578125" style="116" customWidth="1"/>
    <col min="14603" max="14603" width="16.5703125" style="116" bestFit="1" customWidth="1"/>
    <col min="14604" max="14604" width="20.85546875" style="116" bestFit="1" customWidth="1"/>
    <col min="14605" max="14848" width="9.140625" style="116"/>
    <col min="14849" max="14849" width="22.42578125" style="116" customWidth="1"/>
    <col min="14850" max="14850" width="1.42578125" style="116" customWidth="1"/>
    <col min="14851" max="14852" width="14.42578125" style="116" customWidth="1"/>
    <col min="14853" max="14853" width="15" style="116" bestFit="1" customWidth="1"/>
    <col min="14854" max="14854" width="1.42578125" style="116" customWidth="1"/>
    <col min="14855" max="14857" width="14.42578125" style="116" customWidth="1"/>
    <col min="14858" max="14858" width="1.42578125" style="116" customWidth="1"/>
    <col min="14859" max="14859" width="16.5703125" style="116" bestFit="1" customWidth="1"/>
    <col min="14860" max="14860" width="20.85546875" style="116" bestFit="1" customWidth="1"/>
    <col min="14861" max="15104" width="9.140625" style="116"/>
    <col min="15105" max="15105" width="22.42578125" style="116" customWidth="1"/>
    <col min="15106" max="15106" width="1.42578125" style="116" customWidth="1"/>
    <col min="15107" max="15108" width="14.42578125" style="116" customWidth="1"/>
    <col min="15109" max="15109" width="15" style="116" bestFit="1" customWidth="1"/>
    <col min="15110" max="15110" width="1.42578125" style="116" customWidth="1"/>
    <col min="15111" max="15113" width="14.42578125" style="116" customWidth="1"/>
    <col min="15114" max="15114" width="1.42578125" style="116" customWidth="1"/>
    <col min="15115" max="15115" width="16.5703125" style="116" bestFit="1" customWidth="1"/>
    <col min="15116" max="15116" width="20.85546875" style="116" bestFit="1" customWidth="1"/>
    <col min="15117" max="15360" width="9.140625" style="116"/>
    <col min="15361" max="15361" width="22.42578125" style="116" customWidth="1"/>
    <col min="15362" max="15362" width="1.42578125" style="116" customWidth="1"/>
    <col min="15363" max="15364" width="14.42578125" style="116" customWidth="1"/>
    <col min="15365" max="15365" width="15" style="116" bestFit="1" customWidth="1"/>
    <col min="15366" max="15366" width="1.42578125" style="116" customWidth="1"/>
    <col min="15367" max="15369" width="14.42578125" style="116" customWidth="1"/>
    <col min="15370" max="15370" width="1.42578125" style="116" customWidth="1"/>
    <col min="15371" max="15371" width="16.5703125" style="116" bestFit="1" customWidth="1"/>
    <col min="15372" max="15372" width="20.85546875" style="116" bestFit="1" customWidth="1"/>
    <col min="15373" max="15616" width="9.140625" style="116"/>
    <col min="15617" max="15617" width="22.42578125" style="116" customWidth="1"/>
    <col min="15618" max="15618" width="1.42578125" style="116" customWidth="1"/>
    <col min="15619" max="15620" width="14.42578125" style="116" customWidth="1"/>
    <col min="15621" max="15621" width="15" style="116" bestFit="1" customWidth="1"/>
    <col min="15622" max="15622" width="1.42578125" style="116" customWidth="1"/>
    <col min="15623" max="15625" width="14.42578125" style="116" customWidth="1"/>
    <col min="15626" max="15626" width="1.42578125" style="116" customWidth="1"/>
    <col min="15627" max="15627" width="16.5703125" style="116" bestFit="1" customWidth="1"/>
    <col min="15628" max="15628" width="20.85546875" style="116" bestFit="1" customWidth="1"/>
    <col min="15629" max="15872" width="9.140625" style="116"/>
    <col min="15873" max="15873" width="22.42578125" style="116" customWidth="1"/>
    <col min="15874" max="15874" width="1.42578125" style="116" customWidth="1"/>
    <col min="15875" max="15876" width="14.42578125" style="116" customWidth="1"/>
    <col min="15877" max="15877" width="15" style="116" bestFit="1" customWidth="1"/>
    <col min="15878" max="15878" width="1.42578125" style="116" customWidth="1"/>
    <col min="15879" max="15881" width="14.42578125" style="116" customWidth="1"/>
    <col min="15882" max="15882" width="1.42578125" style="116" customWidth="1"/>
    <col min="15883" max="15883" width="16.5703125" style="116" bestFit="1" customWidth="1"/>
    <col min="15884" max="15884" width="20.85546875" style="116" bestFit="1" customWidth="1"/>
    <col min="15885" max="16128" width="9.140625" style="116"/>
    <col min="16129" max="16129" width="22.42578125" style="116" customWidth="1"/>
    <col min="16130" max="16130" width="1.42578125" style="116" customWidth="1"/>
    <col min="16131" max="16132" width="14.42578125" style="116" customWidth="1"/>
    <col min="16133" max="16133" width="15" style="116" bestFit="1" customWidth="1"/>
    <col min="16134" max="16134" width="1.42578125" style="116" customWidth="1"/>
    <col min="16135" max="16137" width="14.42578125" style="116" customWidth="1"/>
    <col min="16138" max="16138" width="1.42578125" style="116" customWidth="1"/>
    <col min="16139" max="16139" width="16.5703125" style="116" bestFit="1" customWidth="1"/>
    <col min="16140" max="16140" width="20.85546875" style="116" bestFit="1" customWidth="1"/>
    <col min="16141" max="16384" width="9.140625" style="116"/>
  </cols>
  <sheetData>
    <row r="1" spans="1:19" ht="18" x14ac:dyDescent="0.3">
      <c r="A1" s="27" t="s">
        <v>119</v>
      </c>
      <c r="B1" s="113"/>
      <c r="C1" s="114"/>
      <c r="D1" s="114"/>
      <c r="E1" s="114"/>
      <c r="F1" s="113"/>
      <c r="G1" s="114"/>
      <c r="H1" s="114"/>
      <c r="I1" s="114"/>
      <c r="J1" s="115"/>
      <c r="K1" s="115"/>
      <c r="L1" s="115"/>
    </row>
    <row r="2" spans="1:19" s="32" customFormat="1" ht="18" x14ac:dyDescent="0.3">
      <c r="A2" s="5" t="s">
        <v>261</v>
      </c>
      <c r="B2" s="5"/>
      <c r="C2" s="5"/>
      <c r="D2" s="28"/>
      <c r="E2" s="28"/>
      <c r="F2" s="27"/>
      <c r="G2" s="28"/>
      <c r="H2" s="28"/>
      <c r="I2" s="28"/>
      <c r="J2" s="29"/>
      <c r="K2" s="29"/>
      <c r="L2" s="30"/>
      <c r="M2" s="31"/>
      <c r="N2" s="31"/>
      <c r="O2" s="31"/>
      <c r="P2" s="31"/>
      <c r="Q2" s="31"/>
      <c r="R2" s="31"/>
      <c r="S2" s="31"/>
    </row>
    <row r="3" spans="1:19" ht="18" x14ac:dyDescent="0.3">
      <c r="A3" s="113" t="s">
        <v>6</v>
      </c>
      <c r="B3" s="113"/>
      <c r="C3" s="114"/>
      <c r="D3" s="114"/>
      <c r="E3" s="114"/>
      <c r="F3" s="113"/>
      <c r="G3" s="114"/>
      <c r="H3" s="114"/>
      <c r="I3" s="114"/>
      <c r="J3" s="115"/>
      <c r="K3" s="115"/>
      <c r="L3" s="115"/>
    </row>
    <row r="4" spans="1:19" ht="18" x14ac:dyDescent="0.3">
      <c r="A4" s="120"/>
      <c r="B4" s="120"/>
      <c r="C4" s="121"/>
      <c r="D4" s="121"/>
      <c r="E4" s="121"/>
      <c r="F4" s="120"/>
      <c r="G4" s="121"/>
      <c r="H4" s="121"/>
      <c r="I4" s="121"/>
    </row>
    <row r="5" spans="1:19" s="66" customFormat="1" ht="18" x14ac:dyDescent="0.3">
      <c r="A5" s="123"/>
      <c r="B5" s="124"/>
      <c r="C5" s="35" t="s">
        <v>22</v>
      </c>
      <c r="D5" s="36"/>
      <c r="E5" s="37"/>
      <c r="F5" s="125"/>
      <c r="G5" s="35" t="s">
        <v>23</v>
      </c>
      <c r="H5" s="36"/>
      <c r="I5" s="37"/>
      <c r="J5" s="63"/>
      <c r="K5" s="126"/>
      <c r="L5" s="127"/>
    </row>
    <row r="6" spans="1:19" s="133" customFormat="1" ht="36" customHeight="1" x14ac:dyDescent="0.35">
      <c r="A6" s="800" t="s">
        <v>113</v>
      </c>
      <c r="B6" s="128"/>
      <c r="C6" s="41" t="s">
        <v>25</v>
      </c>
      <c r="D6" s="42" t="s">
        <v>26</v>
      </c>
      <c r="E6" s="43" t="s">
        <v>27</v>
      </c>
      <c r="F6" s="129"/>
      <c r="G6" s="45" t="s">
        <v>25</v>
      </c>
      <c r="H6" s="46" t="s">
        <v>26</v>
      </c>
      <c r="I6" s="47" t="s">
        <v>27</v>
      </c>
      <c r="J6" s="130"/>
      <c r="K6" s="131" t="s">
        <v>28</v>
      </c>
      <c r="L6" s="132" t="s">
        <v>29</v>
      </c>
    </row>
    <row r="7" spans="1:19" s="66" customFormat="1" x14ac:dyDescent="0.3">
      <c r="A7" s="801"/>
      <c r="B7" s="134"/>
      <c r="C7" s="52" t="s">
        <v>30</v>
      </c>
      <c r="D7" s="53" t="s">
        <v>30</v>
      </c>
      <c r="E7" s="54" t="s">
        <v>31</v>
      </c>
      <c r="F7" s="55"/>
      <c r="G7" s="52" t="s">
        <v>30</v>
      </c>
      <c r="H7" s="53" t="s">
        <v>30</v>
      </c>
      <c r="I7" s="54" t="s">
        <v>31</v>
      </c>
      <c r="J7" s="135"/>
      <c r="K7" s="136" t="s">
        <v>114</v>
      </c>
      <c r="L7" s="137" t="s">
        <v>32</v>
      </c>
    </row>
    <row r="8" spans="1:19" s="165" customFormat="1" ht="53.25" customHeight="1" x14ac:dyDescent="0.3">
      <c r="A8" s="778" t="s">
        <v>115</v>
      </c>
      <c r="B8" s="161"/>
      <c r="C8" s="779">
        <f>'- 2 -'!C10+'- 2 -'!C13+'- 2 -'!C23+'- 2 -'!C30</f>
        <v>96</v>
      </c>
      <c r="D8" s="779">
        <f>'- 2 -'!D10+'- 2 -'!D13+'- 2 -'!D23+'- 2 -'!D30</f>
        <v>185</v>
      </c>
      <c r="E8" s="780">
        <f>'- 2 -'!E10+'- 2 -'!E13+'- 2 -'!E23+'- 2 -'!E30</f>
        <v>4928843</v>
      </c>
      <c r="F8" s="163"/>
      <c r="G8" s="779">
        <f>'- 2 -'!G10+'- 2 -'!G13+'- 2 -'!G23+'- 2 -'!G30</f>
        <v>18</v>
      </c>
      <c r="H8" s="779">
        <f>'- 2 -'!H10+'- 2 -'!H13+'- 2 -'!H23+'- 2 -'!H30</f>
        <v>40</v>
      </c>
      <c r="I8" s="779">
        <f>'- 2 -'!I10+'- 2 -'!I13+'- 2 -'!I23+'- 2 -'!I30</f>
        <v>968072</v>
      </c>
      <c r="J8" s="164"/>
      <c r="K8" s="781">
        <f t="shared" ref="K8:K13" si="0">G8/C8*100</f>
        <v>18.75</v>
      </c>
      <c r="L8" s="781">
        <f t="shared" ref="L8:L13" si="1">I8/E8*100</f>
        <v>19.640958334440761</v>
      </c>
    </row>
    <row r="9" spans="1:19" s="165" customFormat="1" ht="53.25" customHeight="1" x14ac:dyDescent="0.3">
      <c r="A9" s="728" t="s">
        <v>50</v>
      </c>
      <c r="B9" s="161"/>
      <c r="C9" s="726">
        <f>'- 2 -'!C51</f>
        <v>256</v>
      </c>
      <c r="D9" s="726">
        <f>'- 2 -'!D51</f>
        <v>507</v>
      </c>
      <c r="E9" s="725">
        <f>'- 2 -'!E51</f>
        <v>15337213</v>
      </c>
      <c r="F9" s="163"/>
      <c r="G9" s="726">
        <f>'- 2 -'!G51</f>
        <v>86</v>
      </c>
      <c r="H9" s="726">
        <f>'- 2 -'!H51</f>
        <v>179</v>
      </c>
      <c r="I9" s="726">
        <f>'- 2 -'!I51</f>
        <v>5133798</v>
      </c>
      <c r="J9" s="164"/>
      <c r="K9" s="727">
        <f t="shared" si="0"/>
        <v>33.59375</v>
      </c>
      <c r="L9" s="727">
        <f t="shared" si="1"/>
        <v>33.472821952723748</v>
      </c>
    </row>
    <row r="10" spans="1:19" s="165" customFormat="1" ht="53.25" customHeight="1" x14ac:dyDescent="0.3">
      <c r="A10" s="728" t="s">
        <v>116</v>
      </c>
      <c r="B10" s="161"/>
      <c r="C10" s="726">
        <f>'- 2 -'!C81</f>
        <v>418</v>
      </c>
      <c r="D10" s="726">
        <f>'- 2 -'!D81</f>
        <v>747</v>
      </c>
      <c r="E10" s="725">
        <f>'- 2 -'!E81</f>
        <v>24104932</v>
      </c>
      <c r="F10" s="163"/>
      <c r="G10" s="726">
        <f>'- 2 -'!G81</f>
        <v>130</v>
      </c>
      <c r="H10" s="726">
        <f>'- 2 -'!H81</f>
        <v>246</v>
      </c>
      <c r="I10" s="726">
        <f>'- 2 -'!I81</f>
        <v>7834948</v>
      </c>
      <c r="J10" s="164"/>
      <c r="K10" s="727">
        <f t="shared" si="0"/>
        <v>31.100478468899524</v>
      </c>
      <c r="L10" s="727">
        <f t="shared" si="1"/>
        <v>32.503505921526767</v>
      </c>
    </row>
    <row r="11" spans="1:19" s="165" customFormat="1" ht="53.25" customHeight="1" x14ac:dyDescent="0.3">
      <c r="A11" s="728" t="s">
        <v>117</v>
      </c>
      <c r="B11" s="161"/>
      <c r="C11" s="726">
        <f>'- 2 -'!C89+'- 2 -'!C95+'- 2 -'!C107</f>
        <v>143</v>
      </c>
      <c r="D11" s="726">
        <f>'- 2 -'!D89+'- 2 -'!D95+'- 2 -'!D107</f>
        <v>300</v>
      </c>
      <c r="E11" s="725">
        <f>'- 2 -'!E89+'- 2 -'!E95+'- 2 -'!E107</f>
        <v>8258867</v>
      </c>
      <c r="F11" s="163"/>
      <c r="G11" s="726">
        <f>'- 2 -'!G89+'- 2 -'!G95+'- 2 -'!G107</f>
        <v>37</v>
      </c>
      <c r="H11" s="726">
        <f>'- 2 -'!H89+'- 2 -'!H95+'- 2 -'!H107</f>
        <v>92</v>
      </c>
      <c r="I11" s="726">
        <f>'- 2 -'!I89+'- 2 -'!I95+'- 2 -'!I107</f>
        <v>2184013</v>
      </c>
      <c r="J11" s="164"/>
      <c r="K11" s="727">
        <f t="shared" si="0"/>
        <v>25.874125874125873</v>
      </c>
      <c r="L11" s="727">
        <f t="shared" si="1"/>
        <v>26.444462660556223</v>
      </c>
    </row>
    <row r="12" spans="1:19" s="165" customFormat="1" ht="53.25" customHeight="1" x14ac:dyDescent="0.3">
      <c r="A12" s="729" t="s">
        <v>118</v>
      </c>
      <c r="B12" s="161"/>
      <c r="C12" s="726">
        <f>'- 2 -'!C121</f>
        <v>101</v>
      </c>
      <c r="D12" s="726">
        <f>'- 2 -'!D121</f>
        <v>198</v>
      </c>
      <c r="E12" s="725">
        <f>'- 2 -'!E121</f>
        <v>6032758</v>
      </c>
      <c r="F12" s="163"/>
      <c r="G12" s="726">
        <f>'- 2 -'!G121</f>
        <v>32</v>
      </c>
      <c r="H12" s="726">
        <f>'- 2 -'!H121</f>
        <v>62</v>
      </c>
      <c r="I12" s="726">
        <f>'- 2 -'!I121</f>
        <v>2018151</v>
      </c>
      <c r="J12" s="166"/>
      <c r="K12" s="727">
        <f t="shared" si="0"/>
        <v>31.683168316831683</v>
      </c>
      <c r="L12" s="727">
        <f t="shared" si="1"/>
        <v>33.453206642799202</v>
      </c>
    </row>
    <row r="13" spans="1:19" s="165" customFormat="1" ht="53.25" customHeight="1" x14ac:dyDescent="0.3">
      <c r="A13" s="782" t="s">
        <v>107</v>
      </c>
      <c r="B13" s="161"/>
      <c r="C13" s="783">
        <f>'- 2 -'!C123</f>
        <v>14</v>
      </c>
      <c r="D13" s="783">
        <f>'- 2 -'!D123</f>
        <v>17</v>
      </c>
      <c r="E13" s="784">
        <f>'- 2 -'!E123</f>
        <v>845030</v>
      </c>
      <c r="F13" s="163"/>
      <c r="G13" s="783">
        <f>'- 2 -'!G123</f>
        <v>3</v>
      </c>
      <c r="H13" s="783">
        <f>'- 2 -'!H123</f>
        <v>5</v>
      </c>
      <c r="I13" s="783">
        <f>'- 2 -'!I123</f>
        <v>198626</v>
      </c>
      <c r="J13" s="166"/>
      <c r="K13" s="785">
        <f t="shared" si="0"/>
        <v>21.428571428571427</v>
      </c>
      <c r="L13" s="785">
        <f t="shared" si="1"/>
        <v>23.50520099878111</v>
      </c>
    </row>
    <row r="14" spans="1:19" s="66" customFormat="1" x14ac:dyDescent="0.3">
      <c r="A14" s="123"/>
      <c r="B14" s="61"/>
      <c r="C14" s="138"/>
      <c r="D14" s="139"/>
      <c r="E14" s="722"/>
      <c r="F14" s="98"/>
      <c r="G14" s="138"/>
      <c r="H14" s="139"/>
      <c r="I14" s="140"/>
      <c r="J14" s="63"/>
      <c r="K14" s="141"/>
      <c r="L14" s="142"/>
    </row>
    <row r="15" spans="1:19" s="66" customFormat="1" x14ac:dyDescent="0.3">
      <c r="A15" s="143" t="s">
        <v>108</v>
      </c>
      <c r="B15" s="61"/>
      <c r="C15" s="144">
        <f>SUM(C8:C13)</f>
        <v>1028</v>
      </c>
      <c r="D15" s="145">
        <f>SUM(D8:D13)</f>
        <v>1954</v>
      </c>
      <c r="E15" s="723">
        <f>SUM(E8:E13)</f>
        <v>59507643</v>
      </c>
      <c r="F15" s="98"/>
      <c r="G15" s="144">
        <f>SUM(G8:G13)</f>
        <v>306</v>
      </c>
      <c r="H15" s="145">
        <f>SUM(H8:H13)</f>
        <v>624</v>
      </c>
      <c r="I15" s="146">
        <f>SUM(I8:I13)</f>
        <v>18337608</v>
      </c>
      <c r="J15" s="63"/>
      <c r="K15" s="147">
        <f>G15/C15*100</f>
        <v>29.766536964980546</v>
      </c>
      <c r="L15" s="148">
        <f>I15/E15*100</f>
        <v>30.815550869658875</v>
      </c>
    </row>
    <row r="16" spans="1:19" s="66" customFormat="1" x14ac:dyDescent="0.3">
      <c r="A16" s="149"/>
      <c r="B16" s="61"/>
      <c r="C16" s="150"/>
      <c r="D16" s="151"/>
      <c r="E16" s="724"/>
      <c r="F16" s="98"/>
      <c r="G16" s="150"/>
      <c r="H16" s="151"/>
      <c r="I16" s="152"/>
      <c r="J16" s="63"/>
      <c r="K16" s="153"/>
      <c r="L16" s="154"/>
    </row>
    <row r="17" spans="1:22" s="158" customFormat="1" x14ac:dyDescent="0.3">
      <c r="A17" s="155"/>
      <c r="B17" s="155"/>
      <c r="C17" s="60"/>
      <c r="D17" s="60"/>
      <c r="E17" s="60"/>
      <c r="F17" s="98"/>
      <c r="G17" s="60"/>
      <c r="H17" s="60"/>
      <c r="I17" s="60"/>
      <c r="J17" s="156"/>
      <c r="K17" s="157"/>
      <c r="L17" s="157"/>
    </row>
    <row r="18" spans="1:22" s="32" customFormat="1" x14ac:dyDescent="0.3">
      <c r="A18" s="100" t="s">
        <v>109</v>
      </c>
      <c r="J18" s="71"/>
      <c r="K18" s="72"/>
      <c r="L18" s="64"/>
      <c r="O18" s="31"/>
      <c r="P18" s="31"/>
      <c r="Q18" s="31"/>
      <c r="R18" s="31"/>
      <c r="S18" s="31"/>
      <c r="T18" s="31"/>
      <c r="U18" s="31"/>
    </row>
    <row r="19" spans="1:22" s="105" customFormat="1" x14ac:dyDescent="0.3">
      <c r="A19" s="100" t="s">
        <v>110</v>
      </c>
      <c r="B19" s="101"/>
      <c r="C19" s="102"/>
      <c r="D19" s="102"/>
      <c r="E19" s="102"/>
      <c r="F19" s="103"/>
      <c r="G19" s="102"/>
      <c r="H19" s="102"/>
      <c r="I19" s="102"/>
      <c r="J19" s="104"/>
      <c r="K19" s="104"/>
      <c r="L19" s="104"/>
      <c r="M19" s="32"/>
      <c r="N19" s="32"/>
      <c r="O19" s="31"/>
      <c r="P19" s="31"/>
      <c r="Q19" s="31"/>
      <c r="R19" s="31"/>
      <c r="S19" s="31"/>
      <c r="T19" s="31"/>
      <c r="U19" s="31"/>
      <c r="V19" s="32"/>
    </row>
    <row r="20" spans="1:22" s="112" customFormat="1" x14ac:dyDescent="0.3">
      <c r="A20" s="106" t="s">
        <v>111</v>
      </c>
      <c r="B20" s="107"/>
      <c r="C20" s="108"/>
      <c r="D20" s="108"/>
      <c r="E20" s="109"/>
      <c r="F20" s="70"/>
      <c r="G20" s="108"/>
      <c r="H20" s="108"/>
      <c r="I20" s="109"/>
      <c r="J20" s="110"/>
      <c r="K20" s="111"/>
      <c r="L20" s="111"/>
      <c r="V20" s="32"/>
    </row>
    <row r="21" spans="1:22" s="32" customFormat="1" x14ac:dyDescent="0.3">
      <c r="A21" s="23" t="s">
        <v>280</v>
      </c>
      <c r="B21" s="24"/>
      <c r="C21" s="68"/>
      <c r="D21" s="68"/>
      <c r="E21" s="69"/>
      <c r="F21" s="70"/>
      <c r="G21" s="68"/>
      <c r="H21" s="68"/>
      <c r="I21" s="69"/>
      <c r="J21" s="71"/>
      <c r="K21" s="72"/>
      <c r="L21" s="64"/>
      <c r="M21" s="73"/>
      <c r="N21" s="73"/>
      <c r="O21" s="74"/>
      <c r="P21" s="74"/>
      <c r="Q21" s="74"/>
      <c r="R21" s="74"/>
      <c r="S21" s="74"/>
      <c r="T21" s="74"/>
      <c r="U21" s="74"/>
    </row>
    <row r="22" spans="1:22" x14ac:dyDescent="0.3">
      <c r="C22" s="68"/>
      <c r="D22" s="68"/>
      <c r="E22" s="69"/>
      <c r="F22" s="70"/>
      <c r="G22" s="68"/>
      <c r="H22" s="68"/>
      <c r="I22" s="69"/>
    </row>
  </sheetData>
  <mergeCells count="1">
    <mergeCell ref="A6:A7"/>
  </mergeCells>
  <printOptions horizontalCentered="1"/>
  <pageMargins left="0" right="0" top="0.39370078740157483" bottom="0.39370078740157483" header="0" footer="0"/>
  <pageSetup scale="95"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S118"/>
  <sheetViews>
    <sheetView topLeftCell="A22" workbookViewId="0">
      <selection activeCell="M35" sqref="M35"/>
    </sheetView>
  </sheetViews>
  <sheetFormatPr defaultRowHeight="15" x14ac:dyDescent="0.3"/>
  <cols>
    <col min="1" max="1" width="43" style="200" customWidth="1"/>
    <col min="2" max="2" width="1.42578125" style="200" customWidth="1"/>
    <col min="3" max="4" width="14.28515625" style="176" customWidth="1"/>
    <col min="5" max="5" width="15" style="176" bestFit="1" customWidth="1"/>
    <col min="6" max="6" width="1.42578125" style="200" customWidth="1"/>
    <col min="7" max="9" width="14.28515625" style="178" customWidth="1"/>
    <col min="10" max="10" width="1.42578125" style="201" customWidth="1"/>
    <col min="11" max="11" width="19.5703125" style="201" customWidth="1"/>
    <col min="12" max="12" width="23.28515625" style="201" customWidth="1"/>
    <col min="13" max="256" width="9.140625" style="171"/>
    <col min="257" max="257" width="43" style="171" customWidth="1"/>
    <col min="258" max="258" width="1.42578125" style="171" customWidth="1"/>
    <col min="259" max="260" width="14.28515625" style="171" customWidth="1"/>
    <col min="261" max="261" width="15" style="171" bestFit="1" customWidth="1"/>
    <col min="262" max="262" width="1.42578125" style="171" customWidth="1"/>
    <col min="263" max="265" width="14.28515625" style="171" customWidth="1"/>
    <col min="266" max="266" width="1.42578125" style="171" customWidth="1"/>
    <col min="267" max="267" width="15.7109375" style="171" bestFit="1" customWidth="1"/>
    <col min="268" max="268" width="19.85546875" style="171" bestFit="1" customWidth="1"/>
    <col min="269" max="512" width="9.140625" style="171"/>
    <col min="513" max="513" width="43" style="171" customWidth="1"/>
    <col min="514" max="514" width="1.42578125" style="171" customWidth="1"/>
    <col min="515" max="516" width="14.28515625" style="171" customWidth="1"/>
    <col min="517" max="517" width="15" style="171" bestFit="1" customWidth="1"/>
    <col min="518" max="518" width="1.42578125" style="171" customWidth="1"/>
    <col min="519" max="521" width="14.28515625" style="171" customWidth="1"/>
    <col min="522" max="522" width="1.42578125" style="171" customWidth="1"/>
    <col min="523" max="523" width="15.7109375" style="171" bestFit="1" customWidth="1"/>
    <col min="524" max="524" width="19.85546875" style="171" bestFit="1" customWidth="1"/>
    <col min="525" max="768" width="9.140625" style="171"/>
    <col min="769" max="769" width="43" style="171" customWidth="1"/>
    <col min="770" max="770" width="1.42578125" style="171" customWidth="1"/>
    <col min="771" max="772" width="14.28515625" style="171" customWidth="1"/>
    <col min="773" max="773" width="15" style="171" bestFit="1" customWidth="1"/>
    <col min="774" max="774" width="1.42578125" style="171" customWidth="1"/>
    <col min="775" max="777" width="14.28515625" style="171" customWidth="1"/>
    <col min="778" max="778" width="1.42578125" style="171" customWidth="1"/>
    <col min="779" max="779" width="15.7109375" style="171" bestFit="1" customWidth="1"/>
    <col min="780" max="780" width="19.85546875" style="171" bestFit="1" customWidth="1"/>
    <col min="781" max="1024" width="9.140625" style="171"/>
    <col min="1025" max="1025" width="43" style="171" customWidth="1"/>
    <col min="1026" max="1026" width="1.42578125" style="171" customWidth="1"/>
    <col min="1027" max="1028" width="14.28515625" style="171" customWidth="1"/>
    <col min="1029" max="1029" width="15" style="171" bestFit="1" customWidth="1"/>
    <col min="1030" max="1030" width="1.42578125" style="171" customWidth="1"/>
    <col min="1031" max="1033" width="14.28515625" style="171" customWidth="1"/>
    <col min="1034" max="1034" width="1.42578125" style="171" customWidth="1"/>
    <col min="1035" max="1035" width="15.7109375" style="171" bestFit="1" customWidth="1"/>
    <col min="1036" max="1036" width="19.85546875" style="171" bestFit="1" customWidth="1"/>
    <col min="1037" max="1280" width="9.140625" style="171"/>
    <col min="1281" max="1281" width="43" style="171" customWidth="1"/>
    <col min="1282" max="1282" width="1.42578125" style="171" customWidth="1"/>
    <col min="1283" max="1284" width="14.28515625" style="171" customWidth="1"/>
    <col min="1285" max="1285" width="15" style="171" bestFit="1" customWidth="1"/>
    <col min="1286" max="1286" width="1.42578125" style="171" customWidth="1"/>
    <col min="1287" max="1289" width="14.28515625" style="171" customWidth="1"/>
    <col min="1290" max="1290" width="1.42578125" style="171" customWidth="1"/>
    <col min="1291" max="1291" width="15.7109375" style="171" bestFit="1" customWidth="1"/>
    <col min="1292" max="1292" width="19.85546875" style="171" bestFit="1" customWidth="1"/>
    <col min="1293" max="1536" width="9.140625" style="171"/>
    <col min="1537" max="1537" width="43" style="171" customWidth="1"/>
    <col min="1538" max="1538" width="1.42578125" style="171" customWidth="1"/>
    <col min="1539" max="1540" width="14.28515625" style="171" customWidth="1"/>
    <col min="1541" max="1541" width="15" style="171" bestFit="1" customWidth="1"/>
    <col min="1542" max="1542" width="1.42578125" style="171" customWidth="1"/>
    <col min="1543" max="1545" width="14.28515625" style="171" customWidth="1"/>
    <col min="1546" max="1546" width="1.42578125" style="171" customWidth="1"/>
    <col min="1547" max="1547" width="15.7109375" style="171" bestFit="1" customWidth="1"/>
    <col min="1548" max="1548" width="19.85546875" style="171" bestFit="1" customWidth="1"/>
    <col min="1549" max="1792" width="9.140625" style="171"/>
    <col min="1793" max="1793" width="43" style="171" customWidth="1"/>
    <col min="1794" max="1794" width="1.42578125" style="171" customWidth="1"/>
    <col min="1795" max="1796" width="14.28515625" style="171" customWidth="1"/>
    <col min="1797" max="1797" width="15" style="171" bestFit="1" customWidth="1"/>
    <col min="1798" max="1798" width="1.42578125" style="171" customWidth="1"/>
    <col min="1799" max="1801" width="14.28515625" style="171" customWidth="1"/>
    <col min="1802" max="1802" width="1.42578125" style="171" customWidth="1"/>
    <col min="1803" max="1803" width="15.7109375" style="171" bestFit="1" customWidth="1"/>
    <col min="1804" max="1804" width="19.85546875" style="171" bestFit="1" customWidth="1"/>
    <col min="1805" max="2048" width="9.140625" style="171"/>
    <col min="2049" max="2049" width="43" style="171" customWidth="1"/>
    <col min="2050" max="2050" width="1.42578125" style="171" customWidth="1"/>
    <col min="2051" max="2052" width="14.28515625" style="171" customWidth="1"/>
    <col min="2053" max="2053" width="15" style="171" bestFit="1" customWidth="1"/>
    <col min="2054" max="2054" width="1.42578125" style="171" customWidth="1"/>
    <col min="2055" max="2057" width="14.28515625" style="171" customWidth="1"/>
    <col min="2058" max="2058" width="1.42578125" style="171" customWidth="1"/>
    <col min="2059" max="2059" width="15.7109375" style="171" bestFit="1" customWidth="1"/>
    <col min="2060" max="2060" width="19.85546875" style="171" bestFit="1" customWidth="1"/>
    <col min="2061" max="2304" width="9.140625" style="171"/>
    <col min="2305" max="2305" width="43" style="171" customWidth="1"/>
    <col min="2306" max="2306" width="1.42578125" style="171" customWidth="1"/>
    <col min="2307" max="2308" width="14.28515625" style="171" customWidth="1"/>
    <col min="2309" max="2309" width="15" style="171" bestFit="1" customWidth="1"/>
    <col min="2310" max="2310" width="1.42578125" style="171" customWidth="1"/>
    <col min="2311" max="2313" width="14.28515625" style="171" customWidth="1"/>
    <col min="2314" max="2314" width="1.42578125" style="171" customWidth="1"/>
    <col min="2315" max="2315" width="15.7109375" style="171" bestFit="1" customWidth="1"/>
    <col min="2316" max="2316" width="19.85546875" style="171" bestFit="1" customWidth="1"/>
    <col min="2317" max="2560" width="9.140625" style="171"/>
    <col min="2561" max="2561" width="43" style="171" customWidth="1"/>
    <col min="2562" max="2562" width="1.42578125" style="171" customWidth="1"/>
    <col min="2563" max="2564" width="14.28515625" style="171" customWidth="1"/>
    <col min="2565" max="2565" width="15" style="171" bestFit="1" customWidth="1"/>
    <col min="2566" max="2566" width="1.42578125" style="171" customWidth="1"/>
    <col min="2567" max="2569" width="14.28515625" style="171" customWidth="1"/>
    <col min="2570" max="2570" width="1.42578125" style="171" customWidth="1"/>
    <col min="2571" max="2571" width="15.7109375" style="171" bestFit="1" customWidth="1"/>
    <col min="2572" max="2572" width="19.85546875" style="171" bestFit="1" customWidth="1"/>
    <col min="2573" max="2816" width="9.140625" style="171"/>
    <col min="2817" max="2817" width="43" style="171" customWidth="1"/>
    <col min="2818" max="2818" width="1.42578125" style="171" customWidth="1"/>
    <col min="2819" max="2820" width="14.28515625" style="171" customWidth="1"/>
    <col min="2821" max="2821" width="15" style="171" bestFit="1" customWidth="1"/>
    <col min="2822" max="2822" width="1.42578125" style="171" customWidth="1"/>
    <col min="2823" max="2825" width="14.28515625" style="171" customWidth="1"/>
    <col min="2826" max="2826" width="1.42578125" style="171" customWidth="1"/>
    <col min="2827" max="2827" width="15.7109375" style="171" bestFit="1" customWidth="1"/>
    <col min="2828" max="2828" width="19.85546875" style="171" bestFit="1" customWidth="1"/>
    <col min="2829" max="3072" width="9.140625" style="171"/>
    <col min="3073" max="3073" width="43" style="171" customWidth="1"/>
    <col min="3074" max="3074" width="1.42578125" style="171" customWidth="1"/>
    <col min="3075" max="3076" width="14.28515625" style="171" customWidth="1"/>
    <col min="3077" max="3077" width="15" style="171" bestFit="1" customWidth="1"/>
    <col min="3078" max="3078" width="1.42578125" style="171" customWidth="1"/>
    <col min="3079" max="3081" width="14.28515625" style="171" customWidth="1"/>
    <col min="3082" max="3082" width="1.42578125" style="171" customWidth="1"/>
    <col min="3083" max="3083" width="15.7109375" style="171" bestFit="1" customWidth="1"/>
    <col min="3084" max="3084" width="19.85546875" style="171" bestFit="1" customWidth="1"/>
    <col min="3085" max="3328" width="9.140625" style="171"/>
    <col min="3329" max="3329" width="43" style="171" customWidth="1"/>
    <col min="3330" max="3330" width="1.42578125" style="171" customWidth="1"/>
    <col min="3331" max="3332" width="14.28515625" style="171" customWidth="1"/>
    <col min="3333" max="3333" width="15" style="171" bestFit="1" customWidth="1"/>
    <col min="3334" max="3334" width="1.42578125" style="171" customWidth="1"/>
    <col min="3335" max="3337" width="14.28515625" style="171" customWidth="1"/>
    <col min="3338" max="3338" width="1.42578125" style="171" customWidth="1"/>
    <col min="3339" max="3339" width="15.7109375" style="171" bestFit="1" customWidth="1"/>
    <col min="3340" max="3340" width="19.85546875" style="171" bestFit="1" customWidth="1"/>
    <col min="3341" max="3584" width="9.140625" style="171"/>
    <col min="3585" max="3585" width="43" style="171" customWidth="1"/>
    <col min="3586" max="3586" width="1.42578125" style="171" customWidth="1"/>
    <col min="3587" max="3588" width="14.28515625" style="171" customWidth="1"/>
    <col min="3589" max="3589" width="15" style="171" bestFit="1" customWidth="1"/>
    <col min="3590" max="3590" width="1.42578125" style="171" customWidth="1"/>
    <col min="3591" max="3593" width="14.28515625" style="171" customWidth="1"/>
    <col min="3594" max="3594" width="1.42578125" style="171" customWidth="1"/>
    <col min="3595" max="3595" width="15.7109375" style="171" bestFit="1" customWidth="1"/>
    <col min="3596" max="3596" width="19.85546875" style="171" bestFit="1" customWidth="1"/>
    <col min="3597" max="3840" width="9.140625" style="171"/>
    <col min="3841" max="3841" width="43" style="171" customWidth="1"/>
    <col min="3842" max="3842" width="1.42578125" style="171" customWidth="1"/>
    <col min="3843" max="3844" width="14.28515625" style="171" customWidth="1"/>
    <col min="3845" max="3845" width="15" style="171" bestFit="1" customWidth="1"/>
    <col min="3846" max="3846" width="1.42578125" style="171" customWidth="1"/>
    <col min="3847" max="3849" width="14.28515625" style="171" customWidth="1"/>
    <col min="3850" max="3850" width="1.42578125" style="171" customWidth="1"/>
    <col min="3851" max="3851" width="15.7109375" style="171" bestFit="1" customWidth="1"/>
    <col min="3852" max="3852" width="19.85546875" style="171" bestFit="1" customWidth="1"/>
    <col min="3853" max="4096" width="9.140625" style="171"/>
    <col min="4097" max="4097" width="43" style="171" customWidth="1"/>
    <col min="4098" max="4098" width="1.42578125" style="171" customWidth="1"/>
    <col min="4099" max="4100" width="14.28515625" style="171" customWidth="1"/>
    <col min="4101" max="4101" width="15" style="171" bestFit="1" customWidth="1"/>
    <col min="4102" max="4102" width="1.42578125" style="171" customWidth="1"/>
    <col min="4103" max="4105" width="14.28515625" style="171" customWidth="1"/>
    <col min="4106" max="4106" width="1.42578125" style="171" customWidth="1"/>
    <col min="4107" max="4107" width="15.7109375" style="171" bestFit="1" customWidth="1"/>
    <col min="4108" max="4108" width="19.85546875" style="171" bestFit="1" customWidth="1"/>
    <col min="4109" max="4352" width="9.140625" style="171"/>
    <col min="4353" max="4353" width="43" style="171" customWidth="1"/>
    <col min="4354" max="4354" width="1.42578125" style="171" customWidth="1"/>
    <col min="4355" max="4356" width="14.28515625" style="171" customWidth="1"/>
    <col min="4357" max="4357" width="15" style="171" bestFit="1" customWidth="1"/>
    <col min="4358" max="4358" width="1.42578125" style="171" customWidth="1"/>
    <col min="4359" max="4361" width="14.28515625" style="171" customWidth="1"/>
    <col min="4362" max="4362" width="1.42578125" style="171" customWidth="1"/>
    <col min="4363" max="4363" width="15.7109375" style="171" bestFit="1" customWidth="1"/>
    <col min="4364" max="4364" width="19.85546875" style="171" bestFit="1" customWidth="1"/>
    <col min="4365" max="4608" width="9.140625" style="171"/>
    <col min="4609" max="4609" width="43" style="171" customWidth="1"/>
    <col min="4610" max="4610" width="1.42578125" style="171" customWidth="1"/>
    <col min="4611" max="4612" width="14.28515625" style="171" customWidth="1"/>
    <col min="4613" max="4613" width="15" style="171" bestFit="1" customWidth="1"/>
    <col min="4614" max="4614" width="1.42578125" style="171" customWidth="1"/>
    <col min="4615" max="4617" width="14.28515625" style="171" customWidth="1"/>
    <col min="4618" max="4618" width="1.42578125" style="171" customWidth="1"/>
    <col min="4619" max="4619" width="15.7109375" style="171" bestFit="1" customWidth="1"/>
    <col min="4620" max="4620" width="19.85546875" style="171" bestFit="1" customWidth="1"/>
    <col min="4621" max="4864" width="9.140625" style="171"/>
    <col min="4865" max="4865" width="43" style="171" customWidth="1"/>
    <col min="4866" max="4866" width="1.42578125" style="171" customWidth="1"/>
    <col min="4867" max="4868" width="14.28515625" style="171" customWidth="1"/>
    <col min="4869" max="4869" width="15" style="171" bestFit="1" customWidth="1"/>
    <col min="4870" max="4870" width="1.42578125" style="171" customWidth="1"/>
    <col min="4871" max="4873" width="14.28515625" style="171" customWidth="1"/>
    <col min="4874" max="4874" width="1.42578125" style="171" customWidth="1"/>
    <col min="4875" max="4875" width="15.7109375" style="171" bestFit="1" customWidth="1"/>
    <col min="4876" max="4876" width="19.85546875" style="171" bestFit="1" customWidth="1"/>
    <col min="4877" max="5120" width="9.140625" style="171"/>
    <col min="5121" max="5121" width="43" style="171" customWidth="1"/>
    <col min="5122" max="5122" width="1.42578125" style="171" customWidth="1"/>
    <col min="5123" max="5124" width="14.28515625" style="171" customWidth="1"/>
    <col min="5125" max="5125" width="15" style="171" bestFit="1" customWidth="1"/>
    <col min="5126" max="5126" width="1.42578125" style="171" customWidth="1"/>
    <col min="5127" max="5129" width="14.28515625" style="171" customWidth="1"/>
    <col min="5130" max="5130" width="1.42578125" style="171" customWidth="1"/>
    <col min="5131" max="5131" width="15.7109375" style="171" bestFit="1" customWidth="1"/>
    <col min="5132" max="5132" width="19.85546875" style="171" bestFit="1" customWidth="1"/>
    <col min="5133" max="5376" width="9.140625" style="171"/>
    <col min="5377" max="5377" width="43" style="171" customWidth="1"/>
    <col min="5378" max="5378" width="1.42578125" style="171" customWidth="1"/>
    <col min="5379" max="5380" width="14.28515625" style="171" customWidth="1"/>
    <col min="5381" max="5381" width="15" style="171" bestFit="1" customWidth="1"/>
    <col min="5382" max="5382" width="1.42578125" style="171" customWidth="1"/>
    <col min="5383" max="5385" width="14.28515625" style="171" customWidth="1"/>
    <col min="5386" max="5386" width="1.42578125" style="171" customWidth="1"/>
    <col min="5387" max="5387" width="15.7109375" style="171" bestFit="1" customWidth="1"/>
    <col min="5388" max="5388" width="19.85546875" style="171" bestFit="1" customWidth="1"/>
    <col min="5389" max="5632" width="9.140625" style="171"/>
    <col min="5633" max="5633" width="43" style="171" customWidth="1"/>
    <col min="5634" max="5634" width="1.42578125" style="171" customWidth="1"/>
    <col min="5635" max="5636" width="14.28515625" style="171" customWidth="1"/>
    <col min="5637" max="5637" width="15" style="171" bestFit="1" customWidth="1"/>
    <col min="5638" max="5638" width="1.42578125" style="171" customWidth="1"/>
    <col min="5639" max="5641" width="14.28515625" style="171" customWidth="1"/>
    <col min="5642" max="5642" width="1.42578125" style="171" customWidth="1"/>
    <col min="5643" max="5643" width="15.7109375" style="171" bestFit="1" customWidth="1"/>
    <col min="5644" max="5644" width="19.85546875" style="171" bestFit="1" customWidth="1"/>
    <col min="5645" max="5888" width="9.140625" style="171"/>
    <col min="5889" max="5889" width="43" style="171" customWidth="1"/>
    <col min="5890" max="5890" width="1.42578125" style="171" customWidth="1"/>
    <col min="5891" max="5892" width="14.28515625" style="171" customWidth="1"/>
    <col min="5893" max="5893" width="15" style="171" bestFit="1" customWidth="1"/>
    <col min="5894" max="5894" width="1.42578125" style="171" customWidth="1"/>
    <col min="5895" max="5897" width="14.28515625" style="171" customWidth="1"/>
    <col min="5898" max="5898" width="1.42578125" style="171" customWidth="1"/>
    <col min="5899" max="5899" width="15.7109375" style="171" bestFit="1" customWidth="1"/>
    <col min="5900" max="5900" width="19.85546875" style="171" bestFit="1" customWidth="1"/>
    <col min="5901" max="6144" width="9.140625" style="171"/>
    <col min="6145" max="6145" width="43" style="171" customWidth="1"/>
    <col min="6146" max="6146" width="1.42578125" style="171" customWidth="1"/>
    <col min="6147" max="6148" width="14.28515625" style="171" customWidth="1"/>
    <col min="6149" max="6149" width="15" style="171" bestFit="1" customWidth="1"/>
    <col min="6150" max="6150" width="1.42578125" style="171" customWidth="1"/>
    <col min="6151" max="6153" width="14.28515625" style="171" customWidth="1"/>
    <col min="6154" max="6154" width="1.42578125" style="171" customWidth="1"/>
    <col min="6155" max="6155" width="15.7109375" style="171" bestFit="1" customWidth="1"/>
    <col min="6156" max="6156" width="19.85546875" style="171" bestFit="1" customWidth="1"/>
    <col min="6157" max="6400" width="9.140625" style="171"/>
    <col min="6401" max="6401" width="43" style="171" customWidth="1"/>
    <col min="6402" max="6402" width="1.42578125" style="171" customWidth="1"/>
    <col min="6403" max="6404" width="14.28515625" style="171" customWidth="1"/>
    <col min="6405" max="6405" width="15" style="171" bestFit="1" customWidth="1"/>
    <col min="6406" max="6406" width="1.42578125" style="171" customWidth="1"/>
    <col min="6407" max="6409" width="14.28515625" style="171" customWidth="1"/>
    <col min="6410" max="6410" width="1.42578125" style="171" customWidth="1"/>
    <col min="6411" max="6411" width="15.7109375" style="171" bestFit="1" customWidth="1"/>
    <col min="6412" max="6412" width="19.85546875" style="171" bestFit="1" customWidth="1"/>
    <col min="6413" max="6656" width="9.140625" style="171"/>
    <col min="6657" max="6657" width="43" style="171" customWidth="1"/>
    <col min="6658" max="6658" width="1.42578125" style="171" customWidth="1"/>
    <col min="6659" max="6660" width="14.28515625" style="171" customWidth="1"/>
    <col min="6661" max="6661" width="15" style="171" bestFit="1" customWidth="1"/>
    <col min="6662" max="6662" width="1.42578125" style="171" customWidth="1"/>
    <col min="6663" max="6665" width="14.28515625" style="171" customWidth="1"/>
    <col min="6666" max="6666" width="1.42578125" style="171" customWidth="1"/>
    <col min="6667" max="6667" width="15.7109375" style="171" bestFit="1" customWidth="1"/>
    <col min="6668" max="6668" width="19.85546875" style="171" bestFit="1" customWidth="1"/>
    <col min="6669" max="6912" width="9.140625" style="171"/>
    <col min="6913" max="6913" width="43" style="171" customWidth="1"/>
    <col min="6914" max="6914" width="1.42578125" style="171" customWidth="1"/>
    <col min="6915" max="6916" width="14.28515625" style="171" customWidth="1"/>
    <col min="6917" max="6917" width="15" style="171" bestFit="1" customWidth="1"/>
    <col min="6918" max="6918" width="1.42578125" style="171" customWidth="1"/>
    <col min="6919" max="6921" width="14.28515625" style="171" customWidth="1"/>
    <col min="6922" max="6922" width="1.42578125" style="171" customWidth="1"/>
    <col min="6923" max="6923" width="15.7109375" style="171" bestFit="1" customWidth="1"/>
    <col min="6924" max="6924" width="19.85546875" style="171" bestFit="1" customWidth="1"/>
    <col min="6925" max="7168" width="9.140625" style="171"/>
    <col min="7169" max="7169" width="43" style="171" customWidth="1"/>
    <col min="7170" max="7170" width="1.42578125" style="171" customWidth="1"/>
    <col min="7171" max="7172" width="14.28515625" style="171" customWidth="1"/>
    <col min="7173" max="7173" width="15" style="171" bestFit="1" customWidth="1"/>
    <col min="7174" max="7174" width="1.42578125" style="171" customWidth="1"/>
    <col min="7175" max="7177" width="14.28515625" style="171" customWidth="1"/>
    <col min="7178" max="7178" width="1.42578125" style="171" customWidth="1"/>
    <col min="7179" max="7179" width="15.7109375" style="171" bestFit="1" customWidth="1"/>
    <col min="7180" max="7180" width="19.85546875" style="171" bestFit="1" customWidth="1"/>
    <col min="7181" max="7424" width="9.140625" style="171"/>
    <col min="7425" max="7425" width="43" style="171" customWidth="1"/>
    <col min="7426" max="7426" width="1.42578125" style="171" customWidth="1"/>
    <col min="7427" max="7428" width="14.28515625" style="171" customWidth="1"/>
    <col min="7429" max="7429" width="15" style="171" bestFit="1" customWidth="1"/>
    <col min="7430" max="7430" width="1.42578125" style="171" customWidth="1"/>
    <col min="7431" max="7433" width="14.28515625" style="171" customWidth="1"/>
    <col min="7434" max="7434" width="1.42578125" style="171" customWidth="1"/>
    <col min="7435" max="7435" width="15.7109375" style="171" bestFit="1" customWidth="1"/>
    <col min="7436" max="7436" width="19.85546875" style="171" bestFit="1" customWidth="1"/>
    <col min="7437" max="7680" width="9.140625" style="171"/>
    <col min="7681" max="7681" width="43" style="171" customWidth="1"/>
    <col min="7682" max="7682" width="1.42578125" style="171" customWidth="1"/>
    <col min="7683" max="7684" width="14.28515625" style="171" customWidth="1"/>
    <col min="7685" max="7685" width="15" style="171" bestFit="1" customWidth="1"/>
    <col min="7686" max="7686" width="1.42578125" style="171" customWidth="1"/>
    <col min="7687" max="7689" width="14.28515625" style="171" customWidth="1"/>
    <col min="7690" max="7690" width="1.42578125" style="171" customWidth="1"/>
    <col min="7691" max="7691" width="15.7109375" style="171" bestFit="1" customWidth="1"/>
    <col min="7692" max="7692" width="19.85546875" style="171" bestFit="1" customWidth="1"/>
    <col min="7693" max="7936" width="9.140625" style="171"/>
    <col min="7937" max="7937" width="43" style="171" customWidth="1"/>
    <col min="7938" max="7938" width="1.42578125" style="171" customWidth="1"/>
    <col min="7939" max="7940" width="14.28515625" style="171" customWidth="1"/>
    <col min="7941" max="7941" width="15" style="171" bestFit="1" customWidth="1"/>
    <col min="7942" max="7942" width="1.42578125" style="171" customWidth="1"/>
    <col min="7943" max="7945" width="14.28515625" style="171" customWidth="1"/>
    <col min="7946" max="7946" width="1.42578125" style="171" customWidth="1"/>
    <col min="7947" max="7947" width="15.7109375" style="171" bestFit="1" customWidth="1"/>
    <col min="7948" max="7948" width="19.85546875" style="171" bestFit="1" customWidth="1"/>
    <col min="7949" max="8192" width="9.140625" style="171"/>
    <col min="8193" max="8193" width="43" style="171" customWidth="1"/>
    <col min="8194" max="8194" width="1.42578125" style="171" customWidth="1"/>
    <col min="8195" max="8196" width="14.28515625" style="171" customWidth="1"/>
    <col min="8197" max="8197" width="15" style="171" bestFit="1" customWidth="1"/>
    <col min="8198" max="8198" width="1.42578125" style="171" customWidth="1"/>
    <col min="8199" max="8201" width="14.28515625" style="171" customWidth="1"/>
    <col min="8202" max="8202" width="1.42578125" style="171" customWidth="1"/>
    <col min="8203" max="8203" width="15.7109375" style="171" bestFit="1" customWidth="1"/>
    <col min="8204" max="8204" width="19.85546875" style="171" bestFit="1" customWidth="1"/>
    <col min="8205" max="8448" width="9.140625" style="171"/>
    <col min="8449" max="8449" width="43" style="171" customWidth="1"/>
    <col min="8450" max="8450" width="1.42578125" style="171" customWidth="1"/>
    <col min="8451" max="8452" width="14.28515625" style="171" customWidth="1"/>
    <col min="8453" max="8453" width="15" style="171" bestFit="1" customWidth="1"/>
    <col min="8454" max="8454" width="1.42578125" style="171" customWidth="1"/>
    <col min="8455" max="8457" width="14.28515625" style="171" customWidth="1"/>
    <col min="8458" max="8458" width="1.42578125" style="171" customWidth="1"/>
    <col min="8459" max="8459" width="15.7109375" style="171" bestFit="1" customWidth="1"/>
    <col min="8460" max="8460" width="19.85546875" style="171" bestFit="1" customWidth="1"/>
    <col min="8461" max="8704" width="9.140625" style="171"/>
    <col min="8705" max="8705" width="43" style="171" customWidth="1"/>
    <col min="8706" max="8706" width="1.42578125" style="171" customWidth="1"/>
    <col min="8707" max="8708" width="14.28515625" style="171" customWidth="1"/>
    <col min="8709" max="8709" width="15" style="171" bestFit="1" customWidth="1"/>
    <col min="8710" max="8710" width="1.42578125" style="171" customWidth="1"/>
    <col min="8711" max="8713" width="14.28515625" style="171" customWidth="1"/>
    <col min="8714" max="8714" width="1.42578125" style="171" customWidth="1"/>
    <col min="8715" max="8715" width="15.7109375" style="171" bestFit="1" customWidth="1"/>
    <col min="8716" max="8716" width="19.85546875" style="171" bestFit="1" customWidth="1"/>
    <col min="8717" max="8960" width="9.140625" style="171"/>
    <col min="8961" max="8961" width="43" style="171" customWidth="1"/>
    <col min="8962" max="8962" width="1.42578125" style="171" customWidth="1"/>
    <col min="8963" max="8964" width="14.28515625" style="171" customWidth="1"/>
    <col min="8965" max="8965" width="15" style="171" bestFit="1" customWidth="1"/>
    <col min="8966" max="8966" width="1.42578125" style="171" customWidth="1"/>
    <col min="8967" max="8969" width="14.28515625" style="171" customWidth="1"/>
    <col min="8970" max="8970" width="1.42578125" style="171" customWidth="1"/>
    <col min="8971" max="8971" width="15.7109375" style="171" bestFit="1" customWidth="1"/>
    <col min="8972" max="8972" width="19.85546875" style="171" bestFit="1" customWidth="1"/>
    <col min="8973" max="9216" width="9.140625" style="171"/>
    <col min="9217" max="9217" width="43" style="171" customWidth="1"/>
    <col min="9218" max="9218" width="1.42578125" style="171" customWidth="1"/>
    <col min="9219" max="9220" width="14.28515625" style="171" customWidth="1"/>
    <col min="9221" max="9221" width="15" style="171" bestFit="1" customWidth="1"/>
    <col min="9222" max="9222" width="1.42578125" style="171" customWidth="1"/>
    <col min="9223" max="9225" width="14.28515625" style="171" customWidth="1"/>
    <col min="9226" max="9226" width="1.42578125" style="171" customWidth="1"/>
    <col min="9227" max="9227" width="15.7109375" style="171" bestFit="1" customWidth="1"/>
    <col min="9228" max="9228" width="19.85546875" style="171" bestFit="1" customWidth="1"/>
    <col min="9229" max="9472" width="9.140625" style="171"/>
    <col min="9473" max="9473" width="43" style="171" customWidth="1"/>
    <col min="9474" max="9474" width="1.42578125" style="171" customWidth="1"/>
    <col min="9475" max="9476" width="14.28515625" style="171" customWidth="1"/>
    <col min="9477" max="9477" width="15" style="171" bestFit="1" customWidth="1"/>
    <col min="9478" max="9478" width="1.42578125" style="171" customWidth="1"/>
    <col min="9479" max="9481" width="14.28515625" style="171" customWidth="1"/>
    <col min="9482" max="9482" width="1.42578125" style="171" customWidth="1"/>
    <col min="9483" max="9483" width="15.7109375" style="171" bestFit="1" customWidth="1"/>
    <col min="9484" max="9484" width="19.85546875" style="171" bestFit="1" customWidth="1"/>
    <col min="9485" max="9728" width="9.140625" style="171"/>
    <col min="9729" max="9729" width="43" style="171" customWidth="1"/>
    <col min="9730" max="9730" width="1.42578125" style="171" customWidth="1"/>
    <col min="9731" max="9732" width="14.28515625" style="171" customWidth="1"/>
    <col min="9733" max="9733" width="15" style="171" bestFit="1" customWidth="1"/>
    <col min="9734" max="9734" width="1.42578125" style="171" customWidth="1"/>
    <col min="9735" max="9737" width="14.28515625" style="171" customWidth="1"/>
    <col min="9738" max="9738" width="1.42578125" style="171" customWidth="1"/>
    <col min="9739" max="9739" width="15.7109375" style="171" bestFit="1" customWidth="1"/>
    <col min="9740" max="9740" width="19.85546875" style="171" bestFit="1" customWidth="1"/>
    <col min="9741" max="9984" width="9.140625" style="171"/>
    <col min="9985" max="9985" width="43" style="171" customWidth="1"/>
    <col min="9986" max="9986" width="1.42578125" style="171" customWidth="1"/>
    <col min="9987" max="9988" width="14.28515625" style="171" customWidth="1"/>
    <col min="9989" max="9989" width="15" style="171" bestFit="1" customWidth="1"/>
    <col min="9990" max="9990" width="1.42578125" style="171" customWidth="1"/>
    <col min="9991" max="9993" width="14.28515625" style="171" customWidth="1"/>
    <col min="9994" max="9994" width="1.42578125" style="171" customWidth="1"/>
    <col min="9995" max="9995" width="15.7109375" style="171" bestFit="1" customWidth="1"/>
    <col min="9996" max="9996" width="19.85546875" style="171" bestFit="1" customWidth="1"/>
    <col min="9997" max="10240" width="9.140625" style="171"/>
    <col min="10241" max="10241" width="43" style="171" customWidth="1"/>
    <col min="10242" max="10242" width="1.42578125" style="171" customWidth="1"/>
    <col min="10243" max="10244" width="14.28515625" style="171" customWidth="1"/>
    <col min="10245" max="10245" width="15" style="171" bestFit="1" customWidth="1"/>
    <col min="10246" max="10246" width="1.42578125" style="171" customWidth="1"/>
    <col min="10247" max="10249" width="14.28515625" style="171" customWidth="1"/>
    <col min="10250" max="10250" width="1.42578125" style="171" customWidth="1"/>
    <col min="10251" max="10251" width="15.7109375" style="171" bestFit="1" customWidth="1"/>
    <col min="10252" max="10252" width="19.85546875" style="171" bestFit="1" customWidth="1"/>
    <col min="10253" max="10496" width="9.140625" style="171"/>
    <col min="10497" max="10497" width="43" style="171" customWidth="1"/>
    <col min="10498" max="10498" width="1.42578125" style="171" customWidth="1"/>
    <col min="10499" max="10500" width="14.28515625" style="171" customWidth="1"/>
    <col min="10501" max="10501" width="15" style="171" bestFit="1" customWidth="1"/>
    <col min="10502" max="10502" width="1.42578125" style="171" customWidth="1"/>
    <col min="10503" max="10505" width="14.28515625" style="171" customWidth="1"/>
    <col min="10506" max="10506" width="1.42578125" style="171" customWidth="1"/>
    <col min="10507" max="10507" width="15.7109375" style="171" bestFit="1" customWidth="1"/>
    <col min="10508" max="10508" width="19.85546875" style="171" bestFit="1" customWidth="1"/>
    <col min="10509" max="10752" width="9.140625" style="171"/>
    <col min="10753" max="10753" width="43" style="171" customWidth="1"/>
    <col min="10754" max="10754" width="1.42578125" style="171" customWidth="1"/>
    <col min="10755" max="10756" width="14.28515625" style="171" customWidth="1"/>
    <col min="10757" max="10757" width="15" style="171" bestFit="1" customWidth="1"/>
    <col min="10758" max="10758" width="1.42578125" style="171" customWidth="1"/>
    <col min="10759" max="10761" width="14.28515625" style="171" customWidth="1"/>
    <col min="10762" max="10762" width="1.42578125" style="171" customWidth="1"/>
    <col min="10763" max="10763" width="15.7109375" style="171" bestFit="1" customWidth="1"/>
    <col min="10764" max="10764" width="19.85546875" style="171" bestFit="1" customWidth="1"/>
    <col min="10765" max="11008" width="9.140625" style="171"/>
    <col min="11009" max="11009" width="43" style="171" customWidth="1"/>
    <col min="11010" max="11010" width="1.42578125" style="171" customWidth="1"/>
    <col min="11011" max="11012" width="14.28515625" style="171" customWidth="1"/>
    <col min="11013" max="11013" width="15" style="171" bestFit="1" customWidth="1"/>
    <col min="11014" max="11014" width="1.42578125" style="171" customWidth="1"/>
    <col min="11015" max="11017" width="14.28515625" style="171" customWidth="1"/>
    <col min="11018" max="11018" width="1.42578125" style="171" customWidth="1"/>
    <col min="11019" max="11019" width="15.7109375" style="171" bestFit="1" customWidth="1"/>
    <col min="11020" max="11020" width="19.85546875" style="171" bestFit="1" customWidth="1"/>
    <col min="11021" max="11264" width="9.140625" style="171"/>
    <col min="11265" max="11265" width="43" style="171" customWidth="1"/>
    <col min="11266" max="11266" width="1.42578125" style="171" customWidth="1"/>
    <col min="11267" max="11268" width="14.28515625" style="171" customWidth="1"/>
    <col min="11269" max="11269" width="15" style="171" bestFit="1" customWidth="1"/>
    <col min="11270" max="11270" width="1.42578125" style="171" customWidth="1"/>
    <col min="11271" max="11273" width="14.28515625" style="171" customWidth="1"/>
    <col min="11274" max="11274" width="1.42578125" style="171" customWidth="1"/>
    <col min="11275" max="11275" width="15.7109375" style="171" bestFit="1" customWidth="1"/>
    <col min="11276" max="11276" width="19.85546875" style="171" bestFit="1" customWidth="1"/>
    <col min="11277" max="11520" width="9.140625" style="171"/>
    <col min="11521" max="11521" width="43" style="171" customWidth="1"/>
    <col min="11522" max="11522" width="1.42578125" style="171" customWidth="1"/>
    <col min="11523" max="11524" width="14.28515625" style="171" customWidth="1"/>
    <col min="11525" max="11525" width="15" style="171" bestFit="1" customWidth="1"/>
    <col min="11526" max="11526" width="1.42578125" style="171" customWidth="1"/>
    <col min="11527" max="11529" width="14.28515625" style="171" customWidth="1"/>
    <col min="11530" max="11530" width="1.42578125" style="171" customWidth="1"/>
    <col min="11531" max="11531" width="15.7109375" style="171" bestFit="1" customWidth="1"/>
    <col min="11532" max="11532" width="19.85546875" style="171" bestFit="1" customWidth="1"/>
    <col min="11533" max="11776" width="9.140625" style="171"/>
    <col min="11777" max="11777" width="43" style="171" customWidth="1"/>
    <col min="11778" max="11778" width="1.42578125" style="171" customWidth="1"/>
    <col min="11779" max="11780" width="14.28515625" style="171" customWidth="1"/>
    <col min="11781" max="11781" width="15" style="171" bestFit="1" customWidth="1"/>
    <col min="11782" max="11782" width="1.42578125" style="171" customWidth="1"/>
    <col min="11783" max="11785" width="14.28515625" style="171" customWidth="1"/>
    <col min="11786" max="11786" width="1.42578125" style="171" customWidth="1"/>
    <col min="11787" max="11787" width="15.7109375" style="171" bestFit="1" customWidth="1"/>
    <col min="11788" max="11788" width="19.85546875" style="171" bestFit="1" customWidth="1"/>
    <col min="11789" max="12032" width="9.140625" style="171"/>
    <col min="12033" max="12033" width="43" style="171" customWidth="1"/>
    <col min="12034" max="12034" width="1.42578125" style="171" customWidth="1"/>
    <col min="12035" max="12036" width="14.28515625" style="171" customWidth="1"/>
    <col min="12037" max="12037" width="15" style="171" bestFit="1" customWidth="1"/>
    <col min="12038" max="12038" width="1.42578125" style="171" customWidth="1"/>
    <col min="12039" max="12041" width="14.28515625" style="171" customWidth="1"/>
    <col min="12042" max="12042" width="1.42578125" style="171" customWidth="1"/>
    <col min="12043" max="12043" width="15.7109375" style="171" bestFit="1" customWidth="1"/>
    <col min="12044" max="12044" width="19.85546875" style="171" bestFit="1" customWidth="1"/>
    <col min="12045" max="12288" width="9.140625" style="171"/>
    <col min="12289" max="12289" width="43" style="171" customWidth="1"/>
    <col min="12290" max="12290" width="1.42578125" style="171" customWidth="1"/>
    <col min="12291" max="12292" width="14.28515625" style="171" customWidth="1"/>
    <col min="12293" max="12293" width="15" style="171" bestFit="1" customWidth="1"/>
    <col min="12294" max="12294" width="1.42578125" style="171" customWidth="1"/>
    <col min="12295" max="12297" width="14.28515625" style="171" customWidth="1"/>
    <col min="12298" max="12298" width="1.42578125" style="171" customWidth="1"/>
    <col min="12299" max="12299" width="15.7109375" style="171" bestFit="1" customWidth="1"/>
    <col min="12300" max="12300" width="19.85546875" style="171" bestFit="1" customWidth="1"/>
    <col min="12301" max="12544" width="9.140625" style="171"/>
    <col min="12545" max="12545" width="43" style="171" customWidth="1"/>
    <col min="12546" max="12546" width="1.42578125" style="171" customWidth="1"/>
    <col min="12547" max="12548" width="14.28515625" style="171" customWidth="1"/>
    <col min="12549" max="12549" width="15" style="171" bestFit="1" customWidth="1"/>
    <col min="12550" max="12550" width="1.42578125" style="171" customWidth="1"/>
    <col min="12551" max="12553" width="14.28515625" style="171" customWidth="1"/>
    <col min="12554" max="12554" width="1.42578125" style="171" customWidth="1"/>
    <col min="12555" max="12555" width="15.7109375" style="171" bestFit="1" customWidth="1"/>
    <col min="12556" max="12556" width="19.85546875" style="171" bestFit="1" customWidth="1"/>
    <col min="12557" max="12800" width="9.140625" style="171"/>
    <col min="12801" max="12801" width="43" style="171" customWidth="1"/>
    <col min="12802" max="12802" width="1.42578125" style="171" customWidth="1"/>
    <col min="12803" max="12804" width="14.28515625" style="171" customWidth="1"/>
    <col min="12805" max="12805" width="15" style="171" bestFit="1" customWidth="1"/>
    <col min="12806" max="12806" width="1.42578125" style="171" customWidth="1"/>
    <col min="12807" max="12809" width="14.28515625" style="171" customWidth="1"/>
    <col min="12810" max="12810" width="1.42578125" style="171" customWidth="1"/>
    <col min="12811" max="12811" width="15.7109375" style="171" bestFit="1" customWidth="1"/>
    <col min="12812" max="12812" width="19.85546875" style="171" bestFit="1" customWidth="1"/>
    <col min="12813" max="13056" width="9.140625" style="171"/>
    <col min="13057" max="13057" width="43" style="171" customWidth="1"/>
    <col min="13058" max="13058" width="1.42578125" style="171" customWidth="1"/>
    <col min="13059" max="13060" width="14.28515625" style="171" customWidth="1"/>
    <col min="13061" max="13061" width="15" style="171" bestFit="1" customWidth="1"/>
    <col min="13062" max="13062" width="1.42578125" style="171" customWidth="1"/>
    <col min="13063" max="13065" width="14.28515625" style="171" customWidth="1"/>
    <col min="13066" max="13066" width="1.42578125" style="171" customWidth="1"/>
    <col min="13067" max="13067" width="15.7109375" style="171" bestFit="1" customWidth="1"/>
    <col min="13068" max="13068" width="19.85546875" style="171" bestFit="1" customWidth="1"/>
    <col min="13069" max="13312" width="9.140625" style="171"/>
    <col min="13313" max="13313" width="43" style="171" customWidth="1"/>
    <col min="13314" max="13314" width="1.42578125" style="171" customWidth="1"/>
    <col min="13315" max="13316" width="14.28515625" style="171" customWidth="1"/>
    <col min="13317" max="13317" width="15" style="171" bestFit="1" customWidth="1"/>
    <col min="13318" max="13318" width="1.42578125" style="171" customWidth="1"/>
    <col min="13319" max="13321" width="14.28515625" style="171" customWidth="1"/>
    <col min="13322" max="13322" width="1.42578125" style="171" customWidth="1"/>
    <col min="13323" max="13323" width="15.7109375" style="171" bestFit="1" customWidth="1"/>
    <col min="13324" max="13324" width="19.85546875" style="171" bestFit="1" customWidth="1"/>
    <col min="13325" max="13568" width="9.140625" style="171"/>
    <col min="13569" max="13569" width="43" style="171" customWidth="1"/>
    <col min="13570" max="13570" width="1.42578125" style="171" customWidth="1"/>
    <col min="13571" max="13572" width="14.28515625" style="171" customWidth="1"/>
    <col min="13573" max="13573" width="15" style="171" bestFit="1" customWidth="1"/>
    <col min="13574" max="13574" width="1.42578125" style="171" customWidth="1"/>
    <col min="13575" max="13577" width="14.28515625" style="171" customWidth="1"/>
    <col min="13578" max="13578" width="1.42578125" style="171" customWidth="1"/>
    <col min="13579" max="13579" width="15.7109375" style="171" bestFit="1" customWidth="1"/>
    <col min="13580" max="13580" width="19.85546875" style="171" bestFit="1" customWidth="1"/>
    <col min="13581" max="13824" width="9.140625" style="171"/>
    <col min="13825" max="13825" width="43" style="171" customWidth="1"/>
    <col min="13826" max="13826" width="1.42578125" style="171" customWidth="1"/>
    <col min="13827" max="13828" width="14.28515625" style="171" customWidth="1"/>
    <col min="13829" max="13829" width="15" style="171" bestFit="1" customWidth="1"/>
    <col min="13830" max="13830" width="1.42578125" style="171" customWidth="1"/>
    <col min="13831" max="13833" width="14.28515625" style="171" customWidth="1"/>
    <col min="13834" max="13834" width="1.42578125" style="171" customWidth="1"/>
    <col min="13835" max="13835" width="15.7109375" style="171" bestFit="1" customWidth="1"/>
    <col min="13836" max="13836" width="19.85546875" style="171" bestFit="1" customWidth="1"/>
    <col min="13837" max="14080" width="9.140625" style="171"/>
    <col min="14081" max="14081" width="43" style="171" customWidth="1"/>
    <col min="14082" max="14082" width="1.42578125" style="171" customWidth="1"/>
    <col min="14083" max="14084" width="14.28515625" style="171" customWidth="1"/>
    <col min="14085" max="14085" width="15" style="171" bestFit="1" customWidth="1"/>
    <col min="14086" max="14086" width="1.42578125" style="171" customWidth="1"/>
    <col min="14087" max="14089" width="14.28515625" style="171" customWidth="1"/>
    <col min="14090" max="14090" width="1.42578125" style="171" customWidth="1"/>
    <col min="14091" max="14091" width="15.7109375" style="171" bestFit="1" customWidth="1"/>
    <col min="14092" max="14092" width="19.85546875" style="171" bestFit="1" customWidth="1"/>
    <col min="14093" max="14336" width="9.140625" style="171"/>
    <col min="14337" max="14337" width="43" style="171" customWidth="1"/>
    <col min="14338" max="14338" width="1.42578125" style="171" customWidth="1"/>
    <col min="14339" max="14340" width="14.28515625" style="171" customWidth="1"/>
    <col min="14341" max="14341" width="15" style="171" bestFit="1" customWidth="1"/>
    <col min="14342" max="14342" width="1.42578125" style="171" customWidth="1"/>
    <col min="14343" max="14345" width="14.28515625" style="171" customWidth="1"/>
    <col min="14346" max="14346" width="1.42578125" style="171" customWidth="1"/>
    <col min="14347" max="14347" width="15.7109375" style="171" bestFit="1" customWidth="1"/>
    <col min="14348" max="14348" width="19.85546875" style="171" bestFit="1" customWidth="1"/>
    <col min="14349" max="14592" width="9.140625" style="171"/>
    <col min="14593" max="14593" width="43" style="171" customWidth="1"/>
    <col min="14594" max="14594" width="1.42578125" style="171" customWidth="1"/>
    <col min="14595" max="14596" width="14.28515625" style="171" customWidth="1"/>
    <col min="14597" max="14597" width="15" style="171" bestFit="1" customWidth="1"/>
    <col min="14598" max="14598" width="1.42578125" style="171" customWidth="1"/>
    <col min="14599" max="14601" width="14.28515625" style="171" customWidth="1"/>
    <col min="14602" max="14602" width="1.42578125" style="171" customWidth="1"/>
    <col min="14603" max="14603" width="15.7109375" style="171" bestFit="1" customWidth="1"/>
    <col min="14604" max="14604" width="19.85546875" style="171" bestFit="1" customWidth="1"/>
    <col min="14605" max="14848" width="9.140625" style="171"/>
    <col min="14849" max="14849" width="43" style="171" customWidth="1"/>
    <col min="14850" max="14850" width="1.42578125" style="171" customWidth="1"/>
    <col min="14851" max="14852" width="14.28515625" style="171" customWidth="1"/>
    <col min="14853" max="14853" width="15" style="171" bestFit="1" customWidth="1"/>
    <col min="14854" max="14854" width="1.42578125" style="171" customWidth="1"/>
    <col min="14855" max="14857" width="14.28515625" style="171" customWidth="1"/>
    <col min="14858" max="14858" width="1.42578125" style="171" customWidth="1"/>
    <col min="14859" max="14859" width="15.7109375" style="171" bestFit="1" customWidth="1"/>
    <col min="14860" max="14860" width="19.85546875" style="171" bestFit="1" customWidth="1"/>
    <col min="14861" max="15104" width="9.140625" style="171"/>
    <col min="15105" max="15105" width="43" style="171" customWidth="1"/>
    <col min="15106" max="15106" width="1.42578125" style="171" customWidth="1"/>
    <col min="15107" max="15108" width="14.28515625" style="171" customWidth="1"/>
    <col min="15109" max="15109" width="15" style="171" bestFit="1" customWidth="1"/>
    <col min="15110" max="15110" width="1.42578125" style="171" customWidth="1"/>
    <col min="15111" max="15113" width="14.28515625" style="171" customWidth="1"/>
    <col min="15114" max="15114" width="1.42578125" style="171" customWidth="1"/>
    <col min="15115" max="15115" width="15.7109375" style="171" bestFit="1" customWidth="1"/>
    <col min="15116" max="15116" width="19.85546875" style="171" bestFit="1" customWidth="1"/>
    <col min="15117" max="15360" width="9.140625" style="171"/>
    <col min="15361" max="15361" width="43" style="171" customWidth="1"/>
    <col min="15362" max="15362" width="1.42578125" style="171" customWidth="1"/>
    <col min="15363" max="15364" width="14.28515625" style="171" customWidth="1"/>
    <col min="15365" max="15365" width="15" style="171" bestFit="1" customWidth="1"/>
    <col min="15366" max="15366" width="1.42578125" style="171" customWidth="1"/>
    <col min="15367" max="15369" width="14.28515625" style="171" customWidth="1"/>
    <col min="15370" max="15370" width="1.42578125" style="171" customWidth="1"/>
    <col min="15371" max="15371" width="15.7109375" style="171" bestFit="1" customWidth="1"/>
    <col min="15372" max="15372" width="19.85546875" style="171" bestFit="1" customWidth="1"/>
    <col min="15373" max="15616" width="9.140625" style="171"/>
    <col min="15617" max="15617" width="43" style="171" customWidth="1"/>
    <col min="15618" max="15618" width="1.42578125" style="171" customWidth="1"/>
    <col min="15619" max="15620" width="14.28515625" style="171" customWidth="1"/>
    <col min="15621" max="15621" width="15" style="171" bestFit="1" customWidth="1"/>
    <col min="15622" max="15622" width="1.42578125" style="171" customWidth="1"/>
    <col min="15623" max="15625" width="14.28515625" style="171" customWidth="1"/>
    <col min="15626" max="15626" width="1.42578125" style="171" customWidth="1"/>
    <col min="15627" max="15627" width="15.7109375" style="171" bestFit="1" customWidth="1"/>
    <col min="15628" max="15628" width="19.85546875" style="171" bestFit="1" customWidth="1"/>
    <col min="15629" max="15872" width="9.140625" style="171"/>
    <col min="15873" max="15873" width="43" style="171" customWidth="1"/>
    <col min="15874" max="15874" width="1.42578125" style="171" customWidth="1"/>
    <col min="15875" max="15876" width="14.28515625" style="171" customWidth="1"/>
    <col min="15877" max="15877" width="15" style="171" bestFit="1" customWidth="1"/>
    <col min="15878" max="15878" width="1.42578125" style="171" customWidth="1"/>
    <col min="15879" max="15881" width="14.28515625" style="171" customWidth="1"/>
    <col min="15882" max="15882" width="1.42578125" style="171" customWidth="1"/>
    <col min="15883" max="15883" width="15.7109375" style="171" bestFit="1" customWidth="1"/>
    <col min="15884" max="15884" width="19.85546875" style="171" bestFit="1" customWidth="1"/>
    <col min="15885" max="16128" width="9.140625" style="171"/>
    <col min="16129" max="16129" width="43" style="171" customWidth="1"/>
    <col min="16130" max="16130" width="1.42578125" style="171" customWidth="1"/>
    <col min="16131" max="16132" width="14.28515625" style="171" customWidth="1"/>
    <col min="16133" max="16133" width="15" style="171" bestFit="1" customWidth="1"/>
    <col min="16134" max="16134" width="1.42578125" style="171" customWidth="1"/>
    <col min="16135" max="16137" width="14.28515625" style="171" customWidth="1"/>
    <col min="16138" max="16138" width="1.42578125" style="171" customWidth="1"/>
    <col min="16139" max="16139" width="15.7109375" style="171" bestFit="1" customWidth="1"/>
    <col min="16140" max="16140" width="19.85546875" style="171" bestFit="1" customWidth="1"/>
    <col min="16141" max="16384" width="9.140625" style="171"/>
  </cols>
  <sheetData>
    <row r="1" spans="1:19" ht="18" x14ac:dyDescent="0.3">
      <c r="A1" s="27" t="s">
        <v>148</v>
      </c>
      <c r="B1" s="167"/>
      <c r="C1" s="168"/>
      <c r="D1" s="168"/>
      <c r="E1" s="168"/>
      <c r="F1" s="167"/>
      <c r="G1" s="169"/>
      <c r="H1" s="169"/>
      <c r="I1" s="169"/>
      <c r="J1" s="170"/>
      <c r="K1" s="170"/>
      <c r="L1" s="170"/>
    </row>
    <row r="2" spans="1:19" s="32" customFormat="1" ht="18" x14ac:dyDescent="0.3">
      <c r="A2" s="5" t="s">
        <v>261</v>
      </c>
      <c r="B2" s="5"/>
      <c r="C2" s="5"/>
      <c r="D2" s="28"/>
      <c r="E2" s="28"/>
      <c r="F2" s="27"/>
      <c r="G2" s="28"/>
      <c r="H2" s="28"/>
      <c r="I2" s="28"/>
      <c r="J2" s="29"/>
      <c r="K2" s="29"/>
      <c r="L2" s="30"/>
      <c r="M2" s="31"/>
      <c r="N2" s="31"/>
      <c r="O2" s="31"/>
      <c r="P2" s="31"/>
      <c r="Q2" s="31"/>
      <c r="R2" s="31"/>
      <c r="S2" s="31"/>
    </row>
    <row r="3" spans="1:19" ht="15.75" customHeight="1" x14ac:dyDescent="0.3">
      <c r="A3" s="167" t="s">
        <v>8</v>
      </c>
      <c r="B3" s="167"/>
      <c r="C3" s="172"/>
      <c r="D3" s="172"/>
      <c r="E3" s="172"/>
      <c r="F3" s="167"/>
      <c r="G3" s="173"/>
      <c r="H3" s="173"/>
      <c r="I3" s="173"/>
      <c r="J3" s="174"/>
      <c r="K3" s="174"/>
      <c r="L3" s="174"/>
    </row>
    <row r="4" spans="1:19" ht="12.75" customHeight="1" x14ac:dyDescent="0.3">
      <c r="A4" s="175"/>
      <c r="B4" s="175"/>
      <c r="E4" s="177"/>
      <c r="F4" s="175"/>
      <c r="I4" s="179"/>
      <c r="J4" s="174"/>
      <c r="K4" s="174"/>
      <c r="L4" s="174"/>
    </row>
    <row r="5" spans="1:19" s="181" customFormat="1" ht="18" x14ac:dyDescent="0.3">
      <c r="A5" s="180"/>
      <c r="C5" s="182" t="s">
        <v>22</v>
      </c>
      <c r="D5" s="183"/>
      <c r="E5" s="184"/>
      <c r="F5" s="185"/>
      <c r="G5" s="182" t="s">
        <v>23</v>
      </c>
      <c r="H5" s="186"/>
      <c r="I5" s="187"/>
      <c r="J5" s="188"/>
      <c r="K5" s="189"/>
      <c r="L5" s="190"/>
    </row>
    <row r="6" spans="1:19" s="196" customFormat="1" ht="44.25" customHeight="1" x14ac:dyDescent="0.3">
      <c r="A6" s="802" t="s">
        <v>120</v>
      </c>
      <c r="B6" s="191"/>
      <c r="C6" s="41" t="s">
        <v>25</v>
      </c>
      <c r="D6" s="42" t="s">
        <v>26</v>
      </c>
      <c r="E6" s="43" t="s">
        <v>27</v>
      </c>
      <c r="F6" s="192"/>
      <c r="G6" s="45" t="s">
        <v>25</v>
      </c>
      <c r="H6" s="46" t="s">
        <v>26</v>
      </c>
      <c r="I6" s="47" t="s">
        <v>27</v>
      </c>
      <c r="J6" s="193"/>
      <c r="K6" s="194" t="s">
        <v>28</v>
      </c>
      <c r="L6" s="195" t="s">
        <v>29</v>
      </c>
    </row>
    <row r="7" spans="1:19" s="181" customFormat="1" x14ac:dyDescent="0.3">
      <c r="A7" s="803"/>
      <c r="B7" s="185"/>
      <c r="C7" s="52" t="s">
        <v>30</v>
      </c>
      <c r="D7" s="53" t="s">
        <v>30</v>
      </c>
      <c r="E7" s="54" t="s">
        <v>31</v>
      </c>
      <c r="F7" s="55"/>
      <c r="G7" s="52" t="s">
        <v>30</v>
      </c>
      <c r="H7" s="53" t="s">
        <v>30</v>
      </c>
      <c r="I7" s="54" t="s">
        <v>31</v>
      </c>
      <c r="J7" s="197"/>
      <c r="K7" s="198" t="s">
        <v>32</v>
      </c>
      <c r="L7" s="199" t="s">
        <v>32</v>
      </c>
    </row>
    <row r="8" spans="1:19" s="243" customFormat="1" ht="22.5" customHeight="1" x14ac:dyDescent="0.3">
      <c r="A8" s="240" t="s">
        <v>121</v>
      </c>
      <c r="B8" s="241"/>
      <c r="C8" s="162">
        <v>26</v>
      </c>
      <c r="D8" s="162">
        <v>38</v>
      </c>
      <c r="E8" s="162">
        <v>1570988</v>
      </c>
      <c r="F8" s="163"/>
      <c r="G8" s="162">
        <v>10</v>
      </c>
      <c r="H8" s="162">
        <v>17</v>
      </c>
      <c r="I8" s="162">
        <v>593158</v>
      </c>
      <c r="J8" s="242"/>
      <c r="K8" s="242">
        <f t="shared" ref="K8:K35" si="0">G8/C8*100</f>
        <v>38.461538461538467</v>
      </c>
      <c r="L8" s="242">
        <f t="shared" ref="L8:L35" si="1">I8/E8*100</f>
        <v>37.75700387272213</v>
      </c>
    </row>
    <row r="9" spans="1:19" s="243" customFormat="1" ht="22.5" customHeight="1" x14ac:dyDescent="0.3">
      <c r="A9" s="240" t="s">
        <v>122</v>
      </c>
      <c r="B9" s="241"/>
      <c r="C9" s="162">
        <v>13</v>
      </c>
      <c r="D9" s="162">
        <v>24</v>
      </c>
      <c r="E9" s="162">
        <v>858567</v>
      </c>
      <c r="F9" s="163"/>
      <c r="G9" s="162">
        <v>5</v>
      </c>
      <c r="H9" s="162">
        <v>11</v>
      </c>
      <c r="I9" s="162">
        <v>370271</v>
      </c>
      <c r="J9" s="242"/>
      <c r="K9" s="242">
        <f t="shared" si="0"/>
        <v>38.461538461538467</v>
      </c>
      <c r="L9" s="242">
        <f t="shared" si="1"/>
        <v>43.126628440179978</v>
      </c>
    </row>
    <row r="10" spans="1:19" s="243" customFormat="1" ht="22.5" customHeight="1" x14ac:dyDescent="0.3">
      <c r="A10" s="240" t="s">
        <v>239</v>
      </c>
      <c r="B10" s="241"/>
      <c r="C10" s="162">
        <v>1</v>
      </c>
      <c r="D10" s="162">
        <v>1</v>
      </c>
      <c r="E10" s="162">
        <v>74918</v>
      </c>
      <c r="F10" s="163"/>
      <c r="G10" s="162">
        <v>1</v>
      </c>
      <c r="H10" s="162">
        <v>1</v>
      </c>
      <c r="I10" s="162">
        <v>74918</v>
      </c>
      <c r="J10" s="242"/>
      <c r="K10" s="242">
        <f t="shared" si="0"/>
        <v>100</v>
      </c>
      <c r="L10" s="242">
        <f t="shared" si="1"/>
        <v>100</v>
      </c>
    </row>
    <row r="11" spans="1:19" s="243" customFormat="1" ht="44.25" customHeight="1" x14ac:dyDescent="0.3">
      <c r="A11" s="240" t="s">
        <v>123</v>
      </c>
      <c r="B11" s="241"/>
      <c r="C11" s="162">
        <v>7</v>
      </c>
      <c r="D11" s="162">
        <v>7</v>
      </c>
      <c r="E11" s="162">
        <v>256282</v>
      </c>
      <c r="F11" s="163"/>
      <c r="G11" s="162">
        <v>4</v>
      </c>
      <c r="H11" s="162">
        <v>4</v>
      </c>
      <c r="I11" s="162">
        <v>173486</v>
      </c>
      <c r="J11" s="242"/>
      <c r="K11" s="242">
        <f t="shared" si="0"/>
        <v>57.142857142857139</v>
      </c>
      <c r="L11" s="242">
        <f t="shared" si="1"/>
        <v>67.693400238799455</v>
      </c>
    </row>
    <row r="12" spans="1:19" s="243" customFormat="1" ht="44.25" customHeight="1" x14ac:dyDescent="0.3">
      <c r="A12" s="240" t="s">
        <v>124</v>
      </c>
      <c r="B12" s="241"/>
      <c r="C12" s="162">
        <v>40</v>
      </c>
      <c r="D12" s="162">
        <v>54</v>
      </c>
      <c r="E12" s="162">
        <v>2262647</v>
      </c>
      <c r="F12" s="163"/>
      <c r="G12" s="162">
        <v>12</v>
      </c>
      <c r="H12" s="162">
        <v>13</v>
      </c>
      <c r="I12" s="162">
        <v>676846</v>
      </c>
      <c r="J12" s="242"/>
      <c r="K12" s="242">
        <f t="shared" si="0"/>
        <v>30</v>
      </c>
      <c r="L12" s="242">
        <f t="shared" si="1"/>
        <v>29.913901726606053</v>
      </c>
    </row>
    <row r="13" spans="1:19" s="243" customFormat="1" ht="22.5" customHeight="1" x14ac:dyDescent="0.3">
      <c r="A13" s="240" t="s">
        <v>125</v>
      </c>
      <c r="B13" s="241"/>
      <c r="C13" s="162">
        <v>19</v>
      </c>
      <c r="D13" s="162">
        <v>44</v>
      </c>
      <c r="E13" s="162">
        <v>1115486</v>
      </c>
      <c r="F13" s="163"/>
      <c r="G13" s="162">
        <v>6</v>
      </c>
      <c r="H13" s="162">
        <v>9</v>
      </c>
      <c r="I13" s="162">
        <v>350928</v>
      </c>
      <c r="J13" s="242"/>
      <c r="K13" s="242">
        <f t="shared" si="0"/>
        <v>31.578947368421051</v>
      </c>
      <c r="L13" s="242">
        <f t="shared" si="1"/>
        <v>31.459650771054054</v>
      </c>
    </row>
    <row r="14" spans="1:19" s="243" customFormat="1" ht="22.5" customHeight="1" x14ac:dyDescent="0.3">
      <c r="A14" s="240" t="s">
        <v>126</v>
      </c>
      <c r="B14" s="241"/>
      <c r="C14" s="162">
        <v>2</v>
      </c>
      <c r="D14" s="162">
        <v>5</v>
      </c>
      <c r="E14" s="162">
        <v>129200</v>
      </c>
      <c r="F14" s="163"/>
      <c r="G14" s="162">
        <v>2</v>
      </c>
      <c r="H14" s="162">
        <v>5</v>
      </c>
      <c r="I14" s="162">
        <v>129200</v>
      </c>
      <c r="J14" s="242"/>
      <c r="K14" s="242">
        <f t="shared" si="0"/>
        <v>100</v>
      </c>
      <c r="L14" s="242">
        <f t="shared" si="1"/>
        <v>100</v>
      </c>
    </row>
    <row r="15" spans="1:19" s="243" customFormat="1" ht="22.5" customHeight="1" x14ac:dyDescent="0.3">
      <c r="A15" s="240" t="s">
        <v>127</v>
      </c>
      <c r="B15" s="241"/>
      <c r="C15" s="162">
        <v>61</v>
      </c>
      <c r="D15" s="162">
        <v>109</v>
      </c>
      <c r="E15" s="162">
        <v>3443708</v>
      </c>
      <c r="F15" s="163"/>
      <c r="G15" s="162">
        <v>25</v>
      </c>
      <c r="H15" s="162">
        <v>49</v>
      </c>
      <c r="I15" s="162">
        <v>1481463</v>
      </c>
      <c r="J15" s="242"/>
      <c r="K15" s="242">
        <f t="shared" si="0"/>
        <v>40.983606557377051</v>
      </c>
      <c r="L15" s="242">
        <f t="shared" si="1"/>
        <v>43.019413957280932</v>
      </c>
    </row>
    <row r="16" spans="1:19" s="243" customFormat="1" ht="22.5" customHeight="1" x14ac:dyDescent="0.3">
      <c r="A16" s="240" t="s">
        <v>128</v>
      </c>
      <c r="B16" s="241"/>
      <c r="C16" s="162">
        <v>152</v>
      </c>
      <c r="D16" s="162">
        <v>375</v>
      </c>
      <c r="E16" s="162">
        <v>9809640</v>
      </c>
      <c r="F16" s="163"/>
      <c r="G16" s="162">
        <v>41</v>
      </c>
      <c r="H16" s="162">
        <v>128</v>
      </c>
      <c r="I16" s="162">
        <v>2702002</v>
      </c>
      <c r="J16" s="242"/>
      <c r="K16" s="242">
        <f t="shared" si="0"/>
        <v>26.973684210526315</v>
      </c>
      <c r="L16" s="242">
        <f t="shared" si="1"/>
        <v>27.544354329006975</v>
      </c>
    </row>
    <row r="17" spans="1:12" s="243" customFormat="1" ht="22.5" customHeight="1" x14ac:dyDescent="0.3">
      <c r="A17" s="240" t="s">
        <v>129</v>
      </c>
      <c r="B17" s="241"/>
      <c r="C17" s="162">
        <v>58</v>
      </c>
      <c r="D17" s="162">
        <v>99</v>
      </c>
      <c r="E17" s="162">
        <v>3102481</v>
      </c>
      <c r="F17" s="163"/>
      <c r="G17" s="162">
        <v>15</v>
      </c>
      <c r="H17" s="162">
        <v>23</v>
      </c>
      <c r="I17" s="162">
        <v>819175</v>
      </c>
      <c r="J17" s="242"/>
      <c r="K17" s="242">
        <f t="shared" si="0"/>
        <v>25.862068965517242</v>
      </c>
      <c r="L17" s="242">
        <f t="shared" si="1"/>
        <v>26.40386838791277</v>
      </c>
    </row>
    <row r="18" spans="1:12" s="243" customFormat="1" ht="22.5" customHeight="1" x14ac:dyDescent="0.3">
      <c r="A18" s="240" t="s">
        <v>130</v>
      </c>
      <c r="B18" s="241"/>
      <c r="C18" s="162">
        <v>1</v>
      </c>
      <c r="D18" s="162">
        <v>1</v>
      </c>
      <c r="E18" s="162">
        <v>68538</v>
      </c>
      <c r="F18" s="163"/>
      <c r="G18" s="162">
        <v>0</v>
      </c>
      <c r="H18" s="162">
        <v>0</v>
      </c>
      <c r="I18" s="162">
        <v>0</v>
      </c>
      <c r="J18" s="242"/>
      <c r="K18" s="242">
        <f t="shared" si="0"/>
        <v>0</v>
      </c>
      <c r="L18" s="242">
        <f t="shared" si="1"/>
        <v>0</v>
      </c>
    </row>
    <row r="19" spans="1:12" s="243" customFormat="1" ht="22.5" customHeight="1" x14ac:dyDescent="0.3">
      <c r="A19" s="240" t="s">
        <v>131</v>
      </c>
      <c r="B19" s="241"/>
      <c r="C19" s="162">
        <v>30</v>
      </c>
      <c r="D19" s="162">
        <v>55</v>
      </c>
      <c r="E19" s="162">
        <v>1931031</v>
      </c>
      <c r="F19" s="163"/>
      <c r="G19" s="162">
        <v>11</v>
      </c>
      <c r="H19" s="162">
        <v>18</v>
      </c>
      <c r="I19" s="162">
        <v>758155</v>
      </c>
      <c r="J19" s="242"/>
      <c r="K19" s="242">
        <f t="shared" si="0"/>
        <v>36.666666666666664</v>
      </c>
      <c r="L19" s="242">
        <f t="shared" si="1"/>
        <v>39.261669025510201</v>
      </c>
    </row>
    <row r="20" spans="1:12" s="243" customFormat="1" ht="22.5" customHeight="1" x14ac:dyDescent="0.3">
      <c r="A20" s="240" t="s">
        <v>132</v>
      </c>
      <c r="B20" s="241"/>
      <c r="C20" s="162">
        <v>75</v>
      </c>
      <c r="D20" s="162">
        <v>125</v>
      </c>
      <c r="E20" s="162">
        <v>3800858</v>
      </c>
      <c r="F20" s="163"/>
      <c r="G20" s="162">
        <v>25</v>
      </c>
      <c r="H20" s="162">
        <v>44</v>
      </c>
      <c r="I20" s="162">
        <v>1301703</v>
      </c>
      <c r="J20" s="242"/>
      <c r="K20" s="242">
        <f t="shared" si="0"/>
        <v>33.333333333333329</v>
      </c>
      <c r="L20" s="242">
        <f t="shared" si="1"/>
        <v>34.247609355571825</v>
      </c>
    </row>
    <row r="21" spans="1:12" s="243" customFormat="1" ht="22.5" customHeight="1" x14ac:dyDescent="0.3">
      <c r="A21" s="240" t="s">
        <v>133</v>
      </c>
      <c r="B21" s="241"/>
      <c r="C21" s="162">
        <v>2</v>
      </c>
      <c r="D21" s="162">
        <v>4</v>
      </c>
      <c r="E21" s="162">
        <v>149262</v>
      </c>
      <c r="F21" s="163"/>
      <c r="G21" s="162">
        <v>0</v>
      </c>
      <c r="H21" s="162">
        <v>0</v>
      </c>
      <c r="I21" s="162">
        <v>0</v>
      </c>
      <c r="J21" s="242"/>
      <c r="K21" s="242">
        <f t="shared" si="0"/>
        <v>0</v>
      </c>
      <c r="L21" s="242">
        <f t="shared" si="1"/>
        <v>0</v>
      </c>
    </row>
    <row r="22" spans="1:12" s="243" customFormat="1" ht="45.75" customHeight="1" x14ac:dyDescent="0.3">
      <c r="A22" s="240" t="s">
        <v>134</v>
      </c>
      <c r="B22" s="241"/>
      <c r="C22" s="162">
        <v>21</v>
      </c>
      <c r="D22" s="162">
        <v>36</v>
      </c>
      <c r="E22" s="162">
        <v>1159204</v>
      </c>
      <c r="F22" s="163"/>
      <c r="G22" s="162">
        <v>3</v>
      </c>
      <c r="H22" s="162">
        <v>6</v>
      </c>
      <c r="I22" s="162">
        <v>136458</v>
      </c>
      <c r="J22" s="242"/>
      <c r="K22" s="242">
        <f t="shared" si="0"/>
        <v>14.285714285714285</v>
      </c>
      <c r="L22" s="242">
        <f t="shared" si="1"/>
        <v>11.771698510357107</v>
      </c>
    </row>
    <row r="23" spans="1:12" s="243" customFormat="1" ht="23.25" customHeight="1" x14ac:dyDescent="0.3">
      <c r="A23" s="240" t="s">
        <v>135</v>
      </c>
      <c r="B23" s="241"/>
      <c r="C23" s="162">
        <v>29</v>
      </c>
      <c r="D23" s="162">
        <v>55</v>
      </c>
      <c r="E23" s="162">
        <v>1564346</v>
      </c>
      <c r="F23" s="163"/>
      <c r="G23" s="162">
        <v>9</v>
      </c>
      <c r="H23" s="162">
        <v>15</v>
      </c>
      <c r="I23" s="162">
        <v>518785</v>
      </c>
      <c r="J23" s="242"/>
      <c r="K23" s="242">
        <f t="shared" si="0"/>
        <v>31.03448275862069</v>
      </c>
      <c r="L23" s="242">
        <f t="shared" si="1"/>
        <v>33.163059834589021</v>
      </c>
    </row>
    <row r="24" spans="1:12" s="243" customFormat="1" ht="45.75" customHeight="1" x14ac:dyDescent="0.3">
      <c r="A24" s="240" t="s">
        <v>136</v>
      </c>
      <c r="B24" s="241"/>
      <c r="C24" s="162">
        <v>8</v>
      </c>
      <c r="D24" s="162">
        <v>15</v>
      </c>
      <c r="E24" s="162">
        <v>508667</v>
      </c>
      <c r="F24" s="163"/>
      <c r="G24" s="162">
        <v>3</v>
      </c>
      <c r="H24" s="162">
        <v>3</v>
      </c>
      <c r="I24" s="162">
        <v>194660</v>
      </c>
      <c r="J24" s="242"/>
      <c r="K24" s="242">
        <f t="shared" si="0"/>
        <v>37.5</v>
      </c>
      <c r="L24" s="242">
        <f t="shared" si="1"/>
        <v>38.268651200097509</v>
      </c>
    </row>
    <row r="25" spans="1:12" s="243" customFormat="1" ht="23.25" customHeight="1" x14ac:dyDescent="0.3">
      <c r="A25" s="240" t="s">
        <v>137</v>
      </c>
      <c r="B25" s="241"/>
      <c r="C25" s="162">
        <v>21</v>
      </c>
      <c r="D25" s="162">
        <v>49</v>
      </c>
      <c r="E25" s="162">
        <v>1271847</v>
      </c>
      <c r="F25" s="163"/>
      <c r="G25" s="162">
        <v>5</v>
      </c>
      <c r="H25" s="162">
        <v>19</v>
      </c>
      <c r="I25" s="162">
        <v>310749</v>
      </c>
      <c r="J25" s="242"/>
      <c r="K25" s="242">
        <f t="shared" si="0"/>
        <v>23.809523809523807</v>
      </c>
      <c r="L25" s="242">
        <f t="shared" si="1"/>
        <v>24.432891692161085</v>
      </c>
    </row>
    <row r="26" spans="1:12" s="243" customFormat="1" ht="38.25" customHeight="1" x14ac:dyDescent="0.3">
      <c r="A26" s="240" t="s">
        <v>138</v>
      </c>
      <c r="B26" s="241"/>
      <c r="C26" s="162">
        <v>51</v>
      </c>
      <c r="D26" s="162">
        <v>67</v>
      </c>
      <c r="E26" s="162">
        <v>2322151</v>
      </c>
      <c r="F26" s="163"/>
      <c r="G26" s="162">
        <v>14</v>
      </c>
      <c r="H26" s="162">
        <v>21</v>
      </c>
      <c r="I26" s="162">
        <v>657937</v>
      </c>
      <c r="J26" s="242"/>
      <c r="K26" s="242">
        <f t="shared" si="0"/>
        <v>27.450980392156865</v>
      </c>
      <c r="L26" s="242">
        <f t="shared" si="1"/>
        <v>28.333084282632782</v>
      </c>
    </row>
    <row r="27" spans="1:12" s="243" customFormat="1" ht="60.75" customHeight="1" x14ac:dyDescent="0.3">
      <c r="A27" s="240" t="s">
        <v>139</v>
      </c>
      <c r="B27" s="241"/>
      <c r="C27" s="162">
        <v>105</v>
      </c>
      <c r="D27" s="162">
        <v>194</v>
      </c>
      <c r="E27" s="162">
        <v>5877499</v>
      </c>
      <c r="F27" s="163"/>
      <c r="G27" s="162">
        <v>25</v>
      </c>
      <c r="H27" s="162">
        <v>45</v>
      </c>
      <c r="I27" s="162">
        <v>1412117</v>
      </c>
      <c r="J27" s="242"/>
      <c r="K27" s="242">
        <f t="shared" si="0"/>
        <v>23.809523809523807</v>
      </c>
      <c r="L27" s="242">
        <f t="shared" si="1"/>
        <v>24.025814381252978</v>
      </c>
    </row>
    <row r="28" spans="1:12" s="243" customFormat="1" ht="24" customHeight="1" x14ac:dyDescent="0.3">
      <c r="A28" s="240" t="s">
        <v>140</v>
      </c>
      <c r="B28" s="241"/>
      <c r="C28" s="162">
        <v>3</v>
      </c>
      <c r="D28" s="162">
        <v>3</v>
      </c>
      <c r="E28" s="162">
        <v>155133</v>
      </c>
      <c r="F28" s="163"/>
      <c r="G28" s="162">
        <v>2</v>
      </c>
      <c r="H28" s="162">
        <v>2</v>
      </c>
      <c r="I28" s="162">
        <v>133352</v>
      </c>
      <c r="J28" s="242"/>
      <c r="K28" s="242">
        <f t="shared" si="0"/>
        <v>66.666666666666657</v>
      </c>
      <c r="L28" s="242">
        <f t="shared" si="1"/>
        <v>85.959789342048438</v>
      </c>
    </row>
    <row r="29" spans="1:12" s="243" customFormat="1" ht="24" customHeight="1" x14ac:dyDescent="0.3">
      <c r="A29" s="240" t="s">
        <v>141</v>
      </c>
      <c r="B29" s="241"/>
      <c r="C29" s="162">
        <v>18</v>
      </c>
      <c r="D29" s="162">
        <v>21</v>
      </c>
      <c r="E29" s="162">
        <v>832476</v>
      </c>
      <c r="F29" s="163"/>
      <c r="G29" s="162">
        <v>3</v>
      </c>
      <c r="H29" s="162">
        <v>3</v>
      </c>
      <c r="I29" s="162">
        <v>119642</v>
      </c>
      <c r="J29" s="242"/>
      <c r="K29" s="242">
        <f t="shared" si="0"/>
        <v>16.666666666666664</v>
      </c>
      <c r="L29" s="242">
        <f t="shared" si="1"/>
        <v>14.371825734315463</v>
      </c>
    </row>
    <row r="30" spans="1:12" s="243" customFormat="1" ht="24" customHeight="1" x14ac:dyDescent="0.3">
      <c r="A30" s="240" t="s">
        <v>142</v>
      </c>
      <c r="B30" s="241"/>
      <c r="C30" s="162">
        <v>41</v>
      </c>
      <c r="D30" s="162">
        <v>63</v>
      </c>
      <c r="E30" s="162">
        <v>2272110</v>
      </c>
      <c r="F30" s="163"/>
      <c r="G30" s="162">
        <v>14</v>
      </c>
      <c r="H30" s="162">
        <v>27</v>
      </c>
      <c r="I30" s="162">
        <v>866869</v>
      </c>
      <c r="J30" s="242"/>
      <c r="K30" s="242">
        <f t="shared" si="0"/>
        <v>34.146341463414636</v>
      </c>
      <c r="L30" s="242">
        <f t="shared" si="1"/>
        <v>38.152598245683528</v>
      </c>
    </row>
    <row r="31" spans="1:12" s="243" customFormat="1" ht="24" customHeight="1" x14ac:dyDescent="0.3">
      <c r="A31" s="240" t="s">
        <v>143</v>
      </c>
      <c r="B31" s="241"/>
      <c r="C31" s="162">
        <v>67</v>
      </c>
      <c r="D31" s="162">
        <v>139</v>
      </c>
      <c r="E31" s="162">
        <v>4280626</v>
      </c>
      <c r="F31" s="163"/>
      <c r="G31" s="162">
        <v>25</v>
      </c>
      <c r="H31" s="162">
        <v>55</v>
      </c>
      <c r="I31" s="162">
        <v>1669876</v>
      </c>
      <c r="J31" s="242"/>
      <c r="K31" s="242">
        <f t="shared" ref="K31" si="2">G31/C31*100</f>
        <v>37.313432835820898</v>
      </c>
      <c r="L31" s="242">
        <f t="shared" ref="L31" si="3">I31/E31*100</f>
        <v>39.010088711323995</v>
      </c>
    </row>
    <row r="32" spans="1:12" s="243" customFormat="1" ht="24" customHeight="1" x14ac:dyDescent="0.3">
      <c r="A32" s="240" t="s">
        <v>144</v>
      </c>
      <c r="B32" s="241"/>
      <c r="C32" s="162">
        <v>11</v>
      </c>
      <c r="D32" s="162">
        <v>16</v>
      </c>
      <c r="E32" s="162">
        <v>563441</v>
      </c>
      <c r="F32" s="163"/>
      <c r="G32" s="162">
        <v>3</v>
      </c>
      <c r="H32" s="162">
        <v>5</v>
      </c>
      <c r="I32" s="162">
        <v>160058</v>
      </c>
      <c r="J32" s="242"/>
      <c r="K32" s="242">
        <f t="shared" si="0"/>
        <v>27.27272727272727</v>
      </c>
      <c r="L32" s="242">
        <f t="shared" si="1"/>
        <v>28.407233410419192</v>
      </c>
    </row>
    <row r="33" spans="1:17" s="243" customFormat="1" ht="24" customHeight="1" x14ac:dyDescent="0.3">
      <c r="A33" s="240" t="s">
        <v>145</v>
      </c>
      <c r="B33" s="241"/>
      <c r="C33" s="162">
        <v>18</v>
      </c>
      <c r="D33" s="162">
        <v>57</v>
      </c>
      <c r="E33" s="162">
        <v>1154082</v>
      </c>
      <c r="F33" s="163"/>
      <c r="G33" s="162">
        <v>3</v>
      </c>
      <c r="H33" s="162">
        <v>12</v>
      </c>
      <c r="I33" s="162">
        <v>197228</v>
      </c>
      <c r="J33" s="242"/>
      <c r="K33" s="242">
        <f t="shared" si="0"/>
        <v>16.666666666666664</v>
      </c>
      <c r="L33" s="242">
        <f t="shared" si="1"/>
        <v>17.08960021904856</v>
      </c>
    </row>
    <row r="34" spans="1:17" s="243" customFormat="1" ht="24" customHeight="1" x14ac:dyDescent="0.3">
      <c r="A34" s="240" t="s">
        <v>146</v>
      </c>
      <c r="B34" s="241"/>
      <c r="C34" s="162">
        <v>51</v>
      </c>
      <c r="D34" s="162">
        <v>104</v>
      </c>
      <c r="E34" s="162">
        <v>3018051</v>
      </c>
      <c r="F34" s="163"/>
      <c r="G34" s="162">
        <v>16</v>
      </c>
      <c r="H34" s="162">
        <v>40</v>
      </c>
      <c r="I34" s="162">
        <v>1035185</v>
      </c>
      <c r="J34" s="242"/>
      <c r="K34" s="242">
        <f t="shared" si="0"/>
        <v>31.372549019607842</v>
      </c>
      <c r="L34" s="242">
        <f t="shared" si="1"/>
        <v>34.299784861157086</v>
      </c>
    </row>
    <row r="35" spans="1:17" s="243" customFormat="1" ht="48.75" customHeight="1" x14ac:dyDescent="0.3">
      <c r="A35" s="240" t="s">
        <v>147</v>
      </c>
      <c r="B35" s="241"/>
      <c r="C35" s="162">
        <v>35</v>
      </c>
      <c r="D35" s="162">
        <v>82</v>
      </c>
      <c r="E35" s="162">
        <v>2327896</v>
      </c>
      <c r="F35" s="163"/>
      <c r="G35" s="162">
        <v>9</v>
      </c>
      <c r="H35" s="162">
        <v>22</v>
      </c>
      <c r="I35" s="162">
        <v>590707</v>
      </c>
      <c r="J35" s="242"/>
      <c r="K35" s="242">
        <f t="shared" si="0"/>
        <v>25.714285714285712</v>
      </c>
      <c r="L35" s="242">
        <f t="shared" si="1"/>
        <v>25.375145625062288</v>
      </c>
    </row>
    <row r="36" spans="1:17" s="243" customFormat="1" ht="26.25" customHeight="1" x14ac:dyDescent="0.3">
      <c r="A36" s="240" t="s">
        <v>107</v>
      </c>
      <c r="B36" s="241"/>
      <c r="C36" s="162">
        <v>62</v>
      </c>
      <c r="D36" s="162">
        <v>112</v>
      </c>
      <c r="E36" s="162">
        <v>3626508</v>
      </c>
      <c r="F36" s="163"/>
      <c r="G36" s="162">
        <v>15</v>
      </c>
      <c r="H36" s="162">
        <v>27</v>
      </c>
      <c r="I36" s="162">
        <v>902680</v>
      </c>
      <c r="J36" s="242"/>
      <c r="K36" s="242">
        <f t="shared" ref="K36" si="4">G36/C36*100</f>
        <v>24.193548387096776</v>
      </c>
      <c r="L36" s="242">
        <f t="shared" ref="L36" si="5">I36/E36*100</f>
        <v>24.891162517771917</v>
      </c>
    </row>
    <row r="37" spans="1:17" s="181" customFormat="1" ht="12.75" customHeight="1" x14ac:dyDescent="0.3">
      <c r="A37" s="180"/>
      <c r="B37" s="202"/>
      <c r="C37" s="203"/>
      <c r="D37" s="204"/>
      <c r="E37" s="205"/>
      <c r="F37" s="206"/>
      <c r="G37" s="207"/>
      <c r="H37" s="208"/>
      <c r="I37" s="209"/>
      <c r="J37" s="188"/>
      <c r="K37" s="210"/>
      <c r="L37" s="211"/>
    </row>
    <row r="38" spans="1:17" s="181" customFormat="1" x14ac:dyDescent="0.3">
      <c r="A38" s="212" t="s">
        <v>108</v>
      </c>
      <c r="B38" s="202"/>
      <c r="C38" s="213">
        <f>SUM(C8:C37)</f>
        <v>1028</v>
      </c>
      <c r="D38" s="214">
        <f>SUM(D8:D37)</f>
        <v>1954</v>
      </c>
      <c r="E38" s="215">
        <f>SUM(E8:E36)</f>
        <v>59507643</v>
      </c>
      <c r="F38" s="206"/>
      <c r="G38" s="216">
        <f>SUM(G8:G37)</f>
        <v>306</v>
      </c>
      <c r="H38" s="217">
        <f>SUM(H8:H37)</f>
        <v>624</v>
      </c>
      <c r="I38" s="218">
        <f>SUM(I8:I36)</f>
        <v>18337608</v>
      </c>
      <c r="J38" s="188"/>
      <c r="K38" s="219">
        <f>G38/C38*100</f>
        <v>29.766536964980546</v>
      </c>
      <c r="L38" s="220">
        <f>I38/E38*100</f>
        <v>30.815550869658875</v>
      </c>
    </row>
    <row r="39" spans="1:17" s="232" customFormat="1" ht="12.75" customHeight="1" x14ac:dyDescent="0.3">
      <c r="A39" s="221"/>
      <c r="B39" s="222"/>
      <c r="C39" s="223"/>
      <c r="D39" s="224"/>
      <c r="E39" s="225"/>
      <c r="F39" s="222"/>
      <c r="G39" s="226"/>
      <c r="H39" s="227"/>
      <c r="I39" s="228"/>
      <c r="J39" s="229"/>
      <c r="K39" s="230"/>
      <c r="L39" s="231"/>
    </row>
    <row r="40" spans="1:17" s="105" customFormat="1" x14ac:dyDescent="0.3">
      <c r="A40" s="233"/>
      <c r="B40" s="233"/>
      <c r="C40" s="102"/>
      <c r="D40" s="234"/>
      <c r="E40" s="102"/>
      <c r="F40" s="235"/>
      <c r="I40" s="102"/>
      <c r="J40" s="236"/>
      <c r="K40" s="236"/>
      <c r="L40" s="104"/>
      <c r="M40" s="237"/>
    </row>
    <row r="41" spans="1:17" s="32" customFormat="1" x14ac:dyDescent="0.3">
      <c r="A41" s="100" t="s">
        <v>109</v>
      </c>
      <c r="J41" s="71"/>
      <c r="K41" s="72"/>
      <c r="L41" s="64"/>
      <c r="M41" s="31"/>
      <c r="N41" s="31"/>
      <c r="O41" s="31"/>
      <c r="P41" s="31"/>
    </row>
    <row r="42" spans="1:17" s="105" customFormat="1" ht="14.25" customHeight="1" x14ac:dyDescent="0.3">
      <c r="A42" s="100" t="s">
        <v>110</v>
      </c>
      <c r="B42" s="101"/>
      <c r="C42" s="102"/>
      <c r="D42" s="102"/>
      <c r="E42" s="102"/>
      <c r="F42" s="103"/>
      <c r="G42" s="102"/>
      <c r="H42" s="102"/>
      <c r="I42" s="102"/>
      <c r="J42" s="104"/>
      <c r="K42" s="104"/>
      <c r="L42" s="104"/>
      <c r="M42" s="31"/>
      <c r="N42" s="31"/>
      <c r="O42" s="31"/>
      <c r="P42" s="31"/>
      <c r="Q42" s="32"/>
    </row>
    <row r="43" spans="1:17" s="112" customFormat="1" ht="15" customHeight="1" x14ac:dyDescent="0.3">
      <c r="A43" s="106" t="s">
        <v>111</v>
      </c>
      <c r="B43" s="107"/>
      <c r="C43" s="108"/>
      <c r="D43" s="108"/>
      <c r="E43" s="109"/>
      <c r="F43" s="70"/>
      <c r="G43" s="108"/>
      <c r="H43" s="108"/>
      <c r="I43" s="109"/>
      <c r="J43" s="110"/>
      <c r="K43" s="111"/>
      <c r="L43" s="111"/>
      <c r="Q43" s="32"/>
    </row>
    <row r="44" spans="1:17" s="32" customFormat="1" x14ac:dyDescent="0.3">
      <c r="A44" s="23" t="s">
        <v>280</v>
      </c>
      <c r="B44" s="24"/>
      <c r="C44" s="68"/>
      <c r="D44" s="68"/>
      <c r="E44" s="69"/>
      <c r="F44" s="70"/>
      <c r="G44" s="68"/>
      <c r="H44" s="68"/>
      <c r="I44" s="69"/>
      <c r="J44" s="71"/>
      <c r="K44" s="72"/>
      <c r="L44" s="64"/>
      <c r="M44" s="74"/>
      <c r="N44" s="74"/>
      <c r="O44" s="74"/>
      <c r="P44" s="74"/>
    </row>
    <row r="45" spans="1:17" x14ac:dyDescent="0.3">
      <c r="C45" s="68"/>
      <c r="D45" s="68"/>
      <c r="E45" s="69"/>
      <c r="F45" s="70"/>
      <c r="G45" s="68"/>
      <c r="H45" s="68"/>
      <c r="I45" s="69"/>
    </row>
    <row r="46" spans="1:17" x14ac:dyDescent="0.3">
      <c r="C46" s="238"/>
      <c r="D46" s="238"/>
      <c r="G46" s="239"/>
      <c r="H46" s="239"/>
    </row>
    <row r="47" spans="1:17" x14ac:dyDescent="0.3">
      <c r="C47" s="238"/>
      <c r="D47" s="238"/>
      <c r="G47" s="239"/>
      <c r="H47" s="239"/>
    </row>
    <row r="48" spans="1:17" x14ac:dyDescent="0.3">
      <c r="C48" s="238"/>
      <c r="D48" s="238"/>
      <c r="G48" s="239"/>
      <c r="H48" s="239"/>
    </row>
    <row r="49" spans="3:8" x14ac:dyDescent="0.3">
      <c r="C49" s="238"/>
      <c r="D49" s="238"/>
      <c r="G49" s="239"/>
      <c r="H49" s="239"/>
    </row>
    <row r="50" spans="3:8" x14ac:dyDescent="0.3">
      <c r="C50" s="238"/>
      <c r="D50" s="238"/>
      <c r="G50" s="239"/>
      <c r="H50" s="239"/>
    </row>
    <row r="51" spans="3:8" x14ac:dyDescent="0.3">
      <c r="C51" s="238"/>
      <c r="D51" s="238"/>
      <c r="G51" s="239"/>
      <c r="H51" s="239"/>
    </row>
    <row r="52" spans="3:8" x14ac:dyDescent="0.3">
      <c r="C52" s="238"/>
      <c r="D52" s="238"/>
      <c r="G52" s="239"/>
      <c r="H52" s="239"/>
    </row>
    <row r="53" spans="3:8" x14ac:dyDescent="0.3">
      <c r="C53" s="238"/>
      <c r="D53" s="238"/>
      <c r="G53" s="239"/>
      <c r="H53" s="239"/>
    </row>
    <row r="54" spans="3:8" x14ac:dyDescent="0.3">
      <c r="C54" s="238"/>
      <c r="D54" s="238"/>
      <c r="G54" s="239"/>
      <c r="H54" s="239"/>
    </row>
    <row r="55" spans="3:8" x14ac:dyDescent="0.3">
      <c r="C55" s="238"/>
      <c r="D55" s="238"/>
      <c r="G55" s="239"/>
      <c r="H55" s="239"/>
    </row>
    <row r="56" spans="3:8" x14ac:dyDescent="0.3">
      <c r="C56" s="238"/>
      <c r="D56" s="238"/>
      <c r="G56" s="239"/>
      <c r="H56" s="239"/>
    </row>
    <row r="57" spans="3:8" x14ac:dyDescent="0.3">
      <c r="C57" s="238"/>
      <c r="D57" s="238"/>
      <c r="G57" s="239"/>
      <c r="H57" s="239"/>
    </row>
    <row r="58" spans="3:8" x14ac:dyDescent="0.3">
      <c r="C58" s="238"/>
      <c r="D58" s="238"/>
      <c r="G58" s="239"/>
      <c r="H58" s="239"/>
    </row>
    <row r="59" spans="3:8" x14ac:dyDescent="0.3">
      <c r="C59" s="238"/>
      <c r="D59" s="238"/>
      <c r="G59" s="239"/>
      <c r="H59" s="239"/>
    </row>
    <row r="60" spans="3:8" x14ac:dyDescent="0.3">
      <c r="C60" s="238"/>
      <c r="D60" s="238"/>
      <c r="G60" s="239"/>
      <c r="H60" s="239"/>
    </row>
    <row r="61" spans="3:8" x14ac:dyDescent="0.3">
      <c r="C61" s="238"/>
      <c r="D61" s="238"/>
      <c r="G61" s="239"/>
      <c r="H61" s="239"/>
    </row>
    <row r="62" spans="3:8" x14ac:dyDescent="0.3">
      <c r="C62" s="238"/>
      <c r="D62" s="238"/>
      <c r="G62" s="239"/>
      <c r="H62" s="239"/>
    </row>
    <row r="63" spans="3:8" x14ac:dyDescent="0.3">
      <c r="C63" s="238"/>
      <c r="D63" s="238"/>
      <c r="G63" s="239"/>
      <c r="H63" s="239"/>
    </row>
    <row r="64" spans="3:8" x14ac:dyDescent="0.3">
      <c r="C64" s="238"/>
      <c r="D64" s="238"/>
      <c r="G64" s="239"/>
      <c r="H64" s="239"/>
    </row>
    <row r="65" spans="3:8" x14ac:dyDescent="0.3">
      <c r="C65" s="238"/>
      <c r="D65" s="238"/>
      <c r="G65" s="239"/>
      <c r="H65" s="239"/>
    </row>
    <row r="66" spans="3:8" x14ac:dyDescent="0.3">
      <c r="C66" s="238"/>
      <c r="D66" s="238"/>
      <c r="G66" s="239"/>
      <c r="H66" s="239"/>
    </row>
    <row r="67" spans="3:8" x14ac:dyDescent="0.3">
      <c r="C67" s="238"/>
      <c r="D67" s="238"/>
      <c r="G67" s="239"/>
      <c r="H67" s="239"/>
    </row>
    <row r="68" spans="3:8" x14ac:dyDescent="0.3">
      <c r="C68" s="238"/>
      <c r="D68" s="238"/>
      <c r="G68" s="239"/>
      <c r="H68" s="239"/>
    </row>
    <row r="69" spans="3:8" x14ac:dyDescent="0.3">
      <c r="C69" s="238"/>
      <c r="D69" s="238"/>
      <c r="G69" s="239"/>
      <c r="H69" s="239"/>
    </row>
    <row r="70" spans="3:8" x14ac:dyDescent="0.3">
      <c r="C70" s="238"/>
      <c r="D70" s="238"/>
      <c r="G70" s="239"/>
      <c r="H70" s="239"/>
    </row>
    <row r="71" spans="3:8" x14ac:dyDescent="0.3">
      <c r="C71" s="238"/>
      <c r="D71" s="238"/>
      <c r="G71" s="239"/>
      <c r="H71" s="239"/>
    </row>
    <row r="72" spans="3:8" x14ac:dyDescent="0.3">
      <c r="C72" s="238"/>
      <c r="D72" s="238"/>
      <c r="G72" s="239"/>
      <c r="H72" s="239"/>
    </row>
    <row r="73" spans="3:8" x14ac:dyDescent="0.3">
      <c r="C73" s="238"/>
      <c r="D73" s="238"/>
      <c r="G73" s="239"/>
      <c r="H73" s="239"/>
    </row>
    <row r="74" spans="3:8" x14ac:dyDescent="0.3">
      <c r="C74" s="238"/>
      <c r="D74" s="238"/>
      <c r="G74" s="239"/>
      <c r="H74" s="239"/>
    </row>
    <row r="75" spans="3:8" x14ac:dyDescent="0.3">
      <c r="C75" s="238"/>
      <c r="D75" s="238"/>
      <c r="G75" s="239"/>
      <c r="H75" s="239"/>
    </row>
    <row r="76" spans="3:8" x14ac:dyDescent="0.3">
      <c r="C76" s="238"/>
      <c r="D76" s="238"/>
      <c r="G76" s="239"/>
      <c r="H76" s="239"/>
    </row>
    <row r="77" spans="3:8" x14ac:dyDescent="0.3">
      <c r="C77" s="238"/>
      <c r="D77" s="238"/>
      <c r="G77" s="239"/>
      <c r="H77" s="239"/>
    </row>
    <row r="78" spans="3:8" x14ac:dyDescent="0.3">
      <c r="C78" s="238"/>
      <c r="D78" s="238"/>
      <c r="G78" s="239"/>
      <c r="H78" s="239"/>
    </row>
    <row r="79" spans="3:8" x14ac:dyDescent="0.3">
      <c r="C79" s="238"/>
      <c r="D79" s="238"/>
      <c r="G79" s="239"/>
      <c r="H79" s="239"/>
    </row>
    <row r="80" spans="3:8" x14ac:dyDescent="0.3">
      <c r="C80" s="238"/>
      <c r="D80" s="238"/>
      <c r="G80" s="239"/>
      <c r="H80" s="239"/>
    </row>
    <row r="81" spans="3:8" x14ac:dyDescent="0.3">
      <c r="C81" s="238"/>
      <c r="D81" s="238"/>
      <c r="G81" s="239"/>
      <c r="H81" s="239"/>
    </row>
    <row r="82" spans="3:8" x14ac:dyDescent="0.3">
      <c r="C82" s="238"/>
      <c r="D82" s="238"/>
      <c r="G82" s="239"/>
      <c r="H82" s="239"/>
    </row>
    <row r="83" spans="3:8" x14ac:dyDescent="0.3">
      <c r="C83" s="238"/>
      <c r="D83" s="238"/>
      <c r="G83" s="239"/>
      <c r="H83" s="239"/>
    </row>
    <row r="84" spans="3:8" x14ac:dyDescent="0.3">
      <c r="C84" s="238"/>
      <c r="D84" s="238"/>
      <c r="G84" s="239"/>
      <c r="H84" s="239"/>
    </row>
    <row r="85" spans="3:8" x14ac:dyDescent="0.3">
      <c r="C85" s="238"/>
      <c r="D85" s="238"/>
      <c r="G85" s="239"/>
      <c r="H85" s="239"/>
    </row>
    <row r="86" spans="3:8" x14ac:dyDescent="0.3">
      <c r="C86" s="238"/>
      <c r="D86" s="238"/>
      <c r="G86" s="239"/>
      <c r="H86" s="239"/>
    </row>
    <row r="87" spans="3:8" x14ac:dyDescent="0.3">
      <c r="C87" s="238"/>
      <c r="D87" s="238"/>
      <c r="G87" s="239"/>
      <c r="H87" s="239"/>
    </row>
    <row r="88" spans="3:8" x14ac:dyDescent="0.3">
      <c r="C88" s="238"/>
      <c r="D88" s="238"/>
      <c r="G88" s="239"/>
      <c r="H88" s="239"/>
    </row>
    <row r="89" spans="3:8" x14ac:dyDescent="0.3">
      <c r="C89" s="238"/>
      <c r="D89" s="238"/>
      <c r="G89" s="239"/>
      <c r="H89" s="239"/>
    </row>
    <row r="90" spans="3:8" x14ac:dyDescent="0.3">
      <c r="C90" s="238"/>
      <c r="D90" s="238"/>
      <c r="G90" s="239"/>
      <c r="H90" s="239"/>
    </row>
    <row r="91" spans="3:8" x14ac:dyDescent="0.3">
      <c r="C91" s="238"/>
      <c r="D91" s="238"/>
      <c r="G91" s="239"/>
      <c r="H91" s="239"/>
    </row>
    <row r="92" spans="3:8" x14ac:dyDescent="0.3">
      <c r="C92" s="238"/>
      <c r="D92" s="238"/>
      <c r="G92" s="239"/>
      <c r="H92" s="239"/>
    </row>
    <row r="93" spans="3:8" x14ac:dyDescent="0.3">
      <c r="C93" s="238"/>
      <c r="D93" s="238"/>
      <c r="G93" s="239"/>
      <c r="H93" s="239"/>
    </row>
    <row r="94" spans="3:8" x14ac:dyDescent="0.3">
      <c r="C94" s="238"/>
      <c r="D94" s="238"/>
      <c r="G94" s="239"/>
      <c r="H94" s="239"/>
    </row>
    <row r="95" spans="3:8" x14ac:dyDescent="0.3">
      <c r="C95" s="238"/>
      <c r="D95" s="238"/>
      <c r="G95" s="239"/>
      <c r="H95" s="239"/>
    </row>
    <row r="96" spans="3:8" x14ac:dyDescent="0.3">
      <c r="C96" s="238"/>
      <c r="D96" s="238"/>
      <c r="G96" s="239"/>
      <c r="H96" s="239"/>
    </row>
    <row r="97" spans="3:8" x14ac:dyDescent="0.3">
      <c r="C97" s="238"/>
      <c r="D97" s="238"/>
      <c r="G97" s="239"/>
      <c r="H97" s="239"/>
    </row>
    <row r="98" spans="3:8" x14ac:dyDescent="0.3">
      <c r="C98" s="238"/>
      <c r="D98" s="238"/>
      <c r="G98" s="239"/>
      <c r="H98" s="239"/>
    </row>
    <row r="99" spans="3:8" x14ac:dyDescent="0.3">
      <c r="C99" s="238"/>
      <c r="D99" s="238"/>
      <c r="G99" s="239"/>
      <c r="H99" s="239"/>
    </row>
    <row r="100" spans="3:8" x14ac:dyDescent="0.3">
      <c r="C100" s="238"/>
      <c r="D100" s="238"/>
      <c r="G100" s="239"/>
      <c r="H100" s="239"/>
    </row>
    <row r="101" spans="3:8" x14ac:dyDescent="0.3">
      <c r="C101" s="238"/>
      <c r="D101" s="238"/>
      <c r="G101" s="239"/>
      <c r="H101" s="239"/>
    </row>
    <row r="102" spans="3:8" x14ac:dyDescent="0.3">
      <c r="C102" s="238"/>
      <c r="D102" s="238"/>
      <c r="G102" s="239"/>
      <c r="H102" s="239"/>
    </row>
    <row r="103" spans="3:8" x14ac:dyDescent="0.3">
      <c r="C103" s="238"/>
      <c r="D103" s="238"/>
      <c r="G103" s="239"/>
      <c r="H103" s="239"/>
    </row>
    <row r="104" spans="3:8" x14ac:dyDescent="0.3">
      <c r="C104" s="238"/>
      <c r="D104" s="238"/>
      <c r="G104" s="239"/>
      <c r="H104" s="239"/>
    </row>
    <row r="105" spans="3:8" x14ac:dyDescent="0.3">
      <c r="C105" s="238"/>
      <c r="D105" s="238"/>
      <c r="G105" s="239"/>
      <c r="H105" s="239"/>
    </row>
    <row r="106" spans="3:8" x14ac:dyDescent="0.3">
      <c r="C106" s="238"/>
      <c r="D106" s="238"/>
      <c r="G106" s="239"/>
      <c r="H106" s="239"/>
    </row>
    <row r="107" spans="3:8" x14ac:dyDescent="0.3">
      <c r="C107" s="238"/>
      <c r="D107" s="238"/>
      <c r="G107" s="239"/>
      <c r="H107" s="239"/>
    </row>
    <row r="108" spans="3:8" x14ac:dyDescent="0.3">
      <c r="C108" s="238"/>
      <c r="D108" s="238"/>
      <c r="G108" s="239"/>
      <c r="H108" s="239"/>
    </row>
    <row r="109" spans="3:8" x14ac:dyDescent="0.3">
      <c r="C109" s="238"/>
      <c r="D109" s="238"/>
      <c r="G109" s="239"/>
      <c r="H109" s="239"/>
    </row>
    <row r="110" spans="3:8" x14ac:dyDescent="0.3">
      <c r="C110" s="238"/>
      <c r="D110" s="238"/>
      <c r="G110" s="239"/>
      <c r="H110" s="239"/>
    </row>
    <row r="111" spans="3:8" x14ac:dyDescent="0.3">
      <c r="C111" s="238"/>
      <c r="D111" s="238"/>
      <c r="G111" s="239"/>
      <c r="H111" s="239"/>
    </row>
    <row r="112" spans="3:8" x14ac:dyDescent="0.3">
      <c r="C112" s="238"/>
      <c r="D112" s="238"/>
      <c r="G112" s="239"/>
      <c r="H112" s="239"/>
    </row>
    <row r="113" spans="3:8" x14ac:dyDescent="0.3">
      <c r="C113" s="238"/>
      <c r="D113" s="238"/>
      <c r="G113" s="239"/>
      <c r="H113" s="239"/>
    </row>
    <row r="114" spans="3:8" x14ac:dyDescent="0.3">
      <c r="C114" s="238"/>
      <c r="D114" s="238"/>
      <c r="G114" s="239"/>
      <c r="H114" s="239"/>
    </row>
    <row r="115" spans="3:8" x14ac:dyDescent="0.3">
      <c r="C115" s="238"/>
      <c r="D115" s="238"/>
      <c r="G115" s="239"/>
      <c r="H115" s="239"/>
    </row>
    <row r="116" spans="3:8" x14ac:dyDescent="0.3">
      <c r="C116" s="238"/>
      <c r="D116" s="238"/>
      <c r="G116" s="239"/>
      <c r="H116" s="239"/>
    </row>
    <row r="117" spans="3:8" x14ac:dyDescent="0.3">
      <c r="C117" s="238"/>
      <c r="D117" s="238"/>
      <c r="G117" s="239"/>
      <c r="H117" s="239"/>
    </row>
    <row r="118" spans="3:8" x14ac:dyDescent="0.3">
      <c r="C118" s="238"/>
      <c r="D118" s="238"/>
      <c r="G118" s="239"/>
      <c r="H118" s="239"/>
    </row>
  </sheetData>
  <mergeCells count="1">
    <mergeCell ref="A6:A7"/>
  </mergeCells>
  <printOptions horizontalCentered="1"/>
  <pageMargins left="0" right="0" top="0.39370078740157483" bottom="0.39370078740157483" header="0" footer="0"/>
  <pageSetup scale="85" orientation="landscape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V20"/>
  <sheetViews>
    <sheetView topLeftCell="A10" workbookViewId="0">
      <selection activeCell="C21" sqref="C21"/>
    </sheetView>
  </sheetViews>
  <sheetFormatPr defaultRowHeight="15" x14ac:dyDescent="0.3"/>
  <cols>
    <col min="1" max="1" width="23.5703125" style="298" customWidth="1"/>
    <col min="2" max="2" width="1.42578125" style="298" customWidth="1"/>
    <col min="3" max="5" width="14.28515625" style="308" customWidth="1"/>
    <col min="6" max="6" width="1.42578125" style="298" customWidth="1"/>
    <col min="7" max="9" width="14.28515625" style="309" customWidth="1"/>
    <col min="10" max="10" width="1.42578125" style="305" customWidth="1"/>
    <col min="11" max="11" width="19.85546875" style="305" customWidth="1"/>
    <col min="12" max="12" width="24.85546875" style="305" customWidth="1"/>
    <col min="13" max="256" width="9.140625" style="249"/>
    <col min="257" max="257" width="23.5703125" style="249" customWidth="1"/>
    <col min="258" max="258" width="1.42578125" style="249" customWidth="1"/>
    <col min="259" max="261" width="14.28515625" style="249" customWidth="1"/>
    <col min="262" max="262" width="1.42578125" style="249" customWidth="1"/>
    <col min="263" max="265" width="14.28515625" style="249" customWidth="1"/>
    <col min="266" max="266" width="1.42578125" style="249" customWidth="1"/>
    <col min="267" max="267" width="15.85546875" style="249" bestFit="1" customWidth="1"/>
    <col min="268" max="268" width="20" style="249" bestFit="1" customWidth="1"/>
    <col min="269" max="512" width="9.140625" style="249"/>
    <col min="513" max="513" width="23.5703125" style="249" customWidth="1"/>
    <col min="514" max="514" width="1.42578125" style="249" customWidth="1"/>
    <col min="515" max="517" width="14.28515625" style="249" customWidth="1"/>
    <col min="518" max="518" width="1.42578125" style="249" customWidth="1"/>
    <col min="519" max="521" width="14.28515625" style="249" customWidth="1"/>
    <col min="522" max="522" width="1.42578125" style="249" customWidth="1"/>
    <col min="523" max="523" width="15.85546875" style="249" bestFit="1" customWidth="1"/>
    <col min="524" max="524" width="20" style="249" bestFit="1" customWidth="1"/>
    <col min="525" max="768" width="9.140625" style="249"/>
    <col min="769" max="769" width="23.5703125" style="249" customWidth="1"/>
    <col min="770" max="770" width="1.42578125" style="249" customWidth="1"/>
    <col min="771" max="773" width="14.28515625" style="249" customWidth="1"/>
    <col min="774" max="774" width="1.42578125" style="249" customWidth="1"/>
    <col min="775" max="777" width="14.28515625" style="249" customWidth="1"/>
    <col min="778" max="778" width="1.42578125" style="249" customWidth="1"/>
    <col min="779" max="779" width="15.85546875" style="249" bestFit="1" customWidth="1"/>
    <col min="780" max="780" width="20" style="249" bestFit="1" customWidth="1"/>
    <col min="781" max="1024" width="9.140625" style="249"/>
    <col min="1025" max="1025" width="23.5703125" style="249" customWidth="1"/>
    <col min="1026" max="1026" width="1.42578125" style="249" customWidth="1"/>
    <col min="1027" max="1029" width="14.28515625" style="249" customWidth="1"/>
    <col min="1030" max="1030" width="1.42578125" style="249" customWidth="1"/>
    <col min="1031" max="1033" width="14.28515625" style="249" customWidth="1"/>
    <col min="1034" max="1034" width="1.42578125" style="249" customWidth="1"/>
    <col min="1035" max="1035" width="15.85546875" style="249" bestFit="1" customWidth="1"/>
    <col min="1036" max="1036" width="20" style="249" bestFit="1" customWidth="1"/>
    <col min="1037" max="1280" width="9.140625" style="249"/>
    <col min="1281" max="1281" width="23.5703125" style="249" customWidth="1"/>
    <col min="1282" max="1282" width="1.42578125" style="249" customWidth="1"/>
    <col min="1283" max="1285" width="14.28515625" style="249" customWidth="1"/>
    <col min="1286" max="1286" width="1.42578125" style="249" customWidth="1"/>
    <col min="1287" max="1289" width="14.28515625" style="249" customWidth="1"/>
    <col min="1290" max="1290" width="1.42578125" style="249" customWidth="1"/>
    <col min="1291" max="1291" width="15.85546875" style="249" bestFit="1" customWidth="1"/>
    <col min="1292" max="1292" width="20" style="249" bestFit="1" customWidth="1"/>
    <col min="1293" max="1536" width="9.140625" style="249"/>
    <col min="1537" max="1537" width="23.5703125" style="249" customWidth="1"/>
    <col min="1538" max="1538" width="1.42578125" style="249" customWidth="1"/>
    <col min="1539" max="1541" width="14.28515625" style="249" customWidth="1"/>
    <col min="1542" max="1542" width="1.42578125" style="249" customWidth="1"/>
    <col min="1543" max="1545" width="14.28515625" style="249" customWidth="1"/>
    <col min="1546" max="1546" width="1.42578125" style="249" customWidth="1"/>
    <col min="1547" max="1547" width="15.85546875" style="249" bestFit="1" customWidth="1"/>
    <col min="1548" max="1548" width="20" style="249" bestFit="1" customWidth="1"/>
    <col min="1549" max="1792" width="9.140625" style="249"/>
    <col min="1793" max="1793" width="23.5703125" style="249" customWidth="1"/>
    <col min="1794" max="1794" width="1.42578125" style="249" customWidth="1"/>
    <col min="1795" max="1797" width="14.28515625" style="249" customWidth="1"/>
    <col min="1798" max="1798" width="1.42578125" style="249" customWidth="1"/>
    <col min="1799" max="1801" width="14.28515625" style="249" customWidth="1"/>
    <col min="1802" max="1802" width="1.42578125" style="249" customWidth="1"/>
    <col min="1803" max="1803" width="15.85546875" style="249" bestFit="1" customWidth="1"/>
    <col min="1804" max="1804" width="20" style="249" bestFit="1" customWidth="1"/>
    <col min="1805" max="2048" width="9.140625" style="249"/>
    <col min="2049" max="2049" width="23.5703125" style="249" customWidth="1"/>
    <col min="2050" max="2050" width="1.42578125" style="249" customWidth="1"/>
    <col min="2051" max="2053" width="14.28515625" style="249" customWidth="1"/>
    <col min="2054" max="2054" width="1.42578125" style="249" customWidth="1"/>
    <col min="2055" max="2057" width="14.28515625" style="249" customWidth="1"/>
    <col min="2058" max="2058" width="1.42578125" style="249" customWidth="1"/>
    <col min="2059" max="2059" width="15.85546875" style="249" bestFit="1" customWidth="1"/>
    <col min="2060" max="2060" width="20" style="249" bestFit="1" customWidth="1"/>
    <col min="2061" max="2304" width="9.140625" style="249"/>
    <col min="2305" max="2305" width="23.5703125" style="249" customWidth="1"/>
    <col min="2306" max="2306" width="1.42578125" style="249" customWidth="1"/>
    <col min="2307" max="2309" width="14.28515625" style="249" customWidth="1"/>
    <col min="2310" max="2310" width="1.42578125" style="249" customWidth="1"/>
    <col min="2311" max="2313" width="14.28515625" style="249" customWidth="1"/>
    <col min="2314" max="2314" width="1.42578125" style="249" customWidth="1"/>
    <col min="2315" max="2315" width="15.85546875" style="249" bestFit="1" customWidth="1"/>
    <col min="2316" max="2316" width="20" style="249" bestFit="1" customWidth="1"/>
    <col min="2317" max="2560" width="9.140625" style="249"/>
    <col min="2561" max="2561" width="23.5703125" style="249" customWidth="1"/>
    <col min="2562" max="2562" width="1.42578125" style="249" customWidth="1"/>
    <col min="2563" max="2565" width="14.28515625" style="249" customWidth="1"/>
    <col min="2566" max="2566" width="1.42578125" style="249" customWidth="1"/>
    <col min="2567" max="2569" width="14.28515625" style="249" customWidth="1"/>
    <col min="2570" max="2570" width="1.42578125" style="249" customWidth="1"/>
    <col min="2571" max="2571" width="15.85546875" style="249" bestFit="1" customWidth="1"/>
    <col min="2572" max="2572" width="20" style="249" bestFit="1" customWidth="1"/>
    <col min="2573" max="2816" width="9.140625" style="249"/>
    <col min="2817" max="2817" width="23.5703125" style="249" customWidth="1"/>
    <col min="2818" max="2818" width="1.42578125" style="249" customWidth="1"/>
    <col min="2819" max="2821" width="14.28515625" style="249" customWidth="1"/>
    <col min="2822" max="2822" width="1.42578125" style="249" customWidth="1"/>
    <col min="2823" max="2825" width="14.28515625" style="249" customWidth="1"/>
    <col min="2826" max="2826" width="1.42578125" style="249" customWidth="1"/>
    <col min="2827" max="2827" width="15.85546875" style="249" bestFit="1" customWidth="1"/>
    <col min="2828" max="2828" width="20" style="249" bestFit="1" customWidth="1"/>
    <col min="2829" max="3072" width="9.140625" style="249"/>
    <col min="3073" max="3073" width="23.5703125" style="249" customWidth="1"/>
    <col min="3074" max="3074" width="1.42578125" style="249" customWidth="1"/>
    <col min="3075" max="3077" width="14.28515625" style="249" customWidth="1"/>
    <col min="3078" max="3078" width="1.42578125" style="249" customWidth="1"/>
    <col min="3079" max="3081" width="14.28515625" style="249" customWidth="1"/>
    <col min="3082" max="3082" width="1.42578125" style="249" customWidth="1"/>
    <col min="3083" max="3083" width="15.85546875" style="249" bestFit="1" customWidth="1"/>
    <col min="3084" max="3084" width="20" style="249" bestFit="1" customWidth="1"/>
    <col min="3085" max="3328" width="9.140625" style="249"/>
    <col min="3329" max="3329" width="23.5703125" style="249" customWidth="1"/>
    <col min="3330" max="3330" width="1.42578125" style="249" customWidth="1"/>
    <col min="3331" max="3333" width="14.28515625" style="249" customWidth="1"/>
    <col min="3334" max="3334" width="1.42578125" style="249" customWidth="1"/>
    <col min="3335" max="3337" width="14.28515625" style="249" customWidth="1"/>
    <col min="3338" max="3338" width="1.42578125" style="249" customWidth="1"/>
    <col min="3339" max="3339" width="15.85546875" style="249" bestFit="1" customWidth="1"/>
    <col min="3340" max="3340" width="20" style="249" bestFit="1" customWidth="1"/>
    <col min="3341" max="3584" width="9.140625" style="249"/>
    <col min="3585" max="3585" width="23.5703125" style="249" customWidth="1"/>
    <col min="3586" max="3586" width="1.42578125" style="249" customWidth="1"/>
    <col min="3587" max="3589" width="14.28515625" style="249" customWidth="1"/>
    <col min="3590" max="3590" width="1.42578125" style="249" customWidth="1"/>
    <col min="3591" max="3593" width="14.28515625" style="249" customWidth="1"/>
    <col min="3594" max="3594" width="1.42578125" style="249" customWidth="1"/>
    <col min="3595" max="3595" width="15.85546875" style="249" bestFit="1" customWidth="1"/>
    <col min="3596" max="3596" width="20" style="249" bestFit="1" customWidth="1"/>
    <col min="3597" max="3840" width="9.140625" style="249"/>
    <col min="3841" max="3841" width="23.5703125" style="249" customWidth="1"/>
    <col min="3842" max="3842" width="1.42578125" style="249" customWidth="1"/>
    <col min="3843" max="3845" width="14.28515625" style="249" customWidth="1"/>
    <col min="3846" max="3846" width="1.42578125" style="249" customWidth="1"/>
    <col min="3847" max="3849" width="14.28515625" style="249" customWidth="1"/>
    <col min="3850" max="3850" width="1.42578125" style="249" customWidth="1"/>
    <col min="3851" max="3851" width="15.85546875" style="249" bestFit="1" customWidth="1"/>
    <col min="3852" max="3852" width="20" style="249" bestFit="1" customWidth="1"/>
    <col min="3853" max="4096" width="9.140625" style="249"/>
    <col min="4097" max="4097" width="23.5703125" style="249" customWidth="1"/>
    <col min="4098" max="4098" width="1.42578125" style="249" customWidth="1"/>
    <col min="4099" max="4101" width="14.28515625" style="249" customWidth="1"/>
    <col min="4102" max="4102" width="1.42578125" style="249" customWidth="1"/>
    <col min="4103" max="4105" width="14.28515625" style="249" customWidth="1"/>
    <col min="4106" max="4106" width="1.42578125" style="249" customWidth="1"/>
    <col min="4107" max="4107" width="15.85546875" style="249" bestFit="1" customWidth="1"/>
    <col min="4108" max="4108" width="20" style="249" bestFit="1" customWidth="1"/>
    <col min="4109" max="4352" width="9.140625" style="249"/>
    <col min="4353" max="4353" width="23.5703125" style="249" customWidth="1"/>
    <col min="4354" max="4354" width="1.42578125" style="249" customWidth="1"/>
    <col min="4355" max="4357" width="14.28515625" style="249" customWidth="1"/>
    <col min="4358" max="4358" width="1.42578125" style="249" customWidth="1"/>
    <col min="4359" max="4361" width="14.28515625" style="249" customWidth="1"/>
    <col min="4362" max="4362" width="1.42578125" style="249" customWidth="1"/>
    <col min="4363" max="4363" width="15.85546875" style="249" bestFit="1" customWidth="1"/>
    <col min="4364" max="4364" width="20" style="249" bestFit="1" customWidth="1"/>
    <col min="4365" max="4608" width="9.140625" style="249"/>
    <col min="4609" max="4609" width="23.5703125" style="249" customWidth="1"/>
    <col min="4610" max="4610" width="1.42578125" style="249" customWidth="1"/>
    <col min="4611" max="4613" width="14.28515625" style="249" customWidth="1"/>
    <col min="4614" max="4614" width="1.42578125" style="249" customWidth="1"/>
    <col min="4615" max="4617" width="14.28515625" style="249" customWidth="1"/>
    <col min="4618" max="4618" width="1.42578125" style="249" customWidth="1"/>
    <col min="4619" max="4619" width="15.85546875" style="249" bestFit="1" customWidth="1"/>
    <col min="4620" max="4620" width="20" style="249" bestFit="1" customWidth="1"/>
    <col min="4621" max="4864" width="9.140625" style="249"/>
    <col min="4865" max="4865" width="23.5703125" style="249" customWidth="1"/>
    <col min="4866" max="4866" width="1.42578125" style="249" customWidth="1"/>
    <col min="4867" max="4869" width="14.28515625" style="249" customWidth="1"/>
    <col min="4870" max="4870" width="1.42578125" style="249" customWidth="1"/>
    <col min="4871" max="4873" width="14.28515625" style="249" customWidth="1"/>
    <col min="4874" max="4874" width="1.42578125" style="249" customWidth="1"/>
    <col min="4875" max="4875" width="15.85546875" style="249" bestFit="1" customWidth="1"/>
    <col min="4876" max="4876" width="20" style="249" bestFit="1" customWidth="1"/>
    <col min="4877" max="5120" width="9.140625" style="249"/>
    <col min="5121" max="5121" width="23.5703125" style="249" customWidth="1"/>
    <col min="5122" max="5122" width="1.42578125" style="249" customWidth="1"/>
    <col min="5123" max="5125" width="14.28515625" style="249" customWidth="1"/>
    <col min="5126" max="5126" width="1.42578125" style="249" customWidth="1"/>
    <col min="5127" max="5129" width="14.28515625" style="249" customWidth="1"/>
    <col min="5130" max="5130" width="1.42578125" style="249" customWidth="1"/>
    <col min="5131" max="5131" width="15.85546875" style="249" bestFit="1" customWidth="1"/>
    <col min="5132" max="5132" width="20" style="249" bestFit="1" customWidth="1"/>
    <col min="5133" max="5376" width="9.140625" style="249"/>
    <col min="5377" max="5377" width="23.5703125" style="249" customWidth="1"/>
    <col min="5378" max="5378" width="1.42578125" style="249" customWidth="1"/>
    <col min="5379" max="5381" width="14.28515625" style="249" customWidth="1"/>
    <col min="5382" max="5382" width="1.42578125" style="249" customWidth="1"/>
    <col min="5383" max="5385" width="14.28515625" style="249" customWidth="1"/>
    <col min="5386" max="5386" width="1.42578125" style="249" customWidth="1"/>
    <col min="5387" max="5387" width="15.85546875" style="249" bestFit="1" customWidth="1"/>
    <col min="5388" max="5388" width="20" style="249" bestFit="1" customWidth="1"/>
    <col min="5389" max="5632" width="9.140625" style="249"/>
    <col min="5633" max="5633" width="23.5703125" style="249" customWidth="1"/>
    <col min="5634" max="5634" width="1.42578125" style="249" customWidth="1"/>
    <col min="5635" max="5637" width="14.28515625" style="249" customWidth="1"/>
    <col min="5638" max="5638" width="1.42578125" style="249" customWidth="1"/>
    <col min="5639" max="5641" width="14.28515625" style="249" customWidth="1"/>
    <col min="5642" max="5642" width="1.42578125" style="249" customWidth="1"/>
    <col min="5643" max="5643" width="15.85546875" style="249" bestFit="1" customWidth="1"/>
    <col min="5644" max="5644" width="20" style="249" bestFit="1" customWidth="1"/>
    <col min="5645" max="5888" width="9.140625" style="249"/>
    <col min="5889" max="5889" width="23.5703125" style="249" customWidth="1"/>
    <col min="5890" max="5890" width="1.42578125" style="249" customWidth="1"/>
    <col min="5891" max="5893" width="14.28515625" style="249" customWidth="1"/>
    <col min="5894" max="5894" width="1.42578125" style="249" customWidth="1"/>
    <col min="5895" max="5897" width="14.28515625" style="249" customWidth="1"/>
    <col min="5898" max="5898" width="1.42578125" style="249" customWidth="1"/>
    <col min="5899" max="5899" width="15.85546875" style="249" bestFit="1" customWidth="1"/>
    <col min="5900" max="5900" width="20" style="249" bestFit="1" customWidth="1"/>
    <col min="5901" max="6144" width="9.140625" style="249"/>
    <col min="6145" max="6145" width="23.5703125" style="249" customWidth="1"/>
    <col min="6146" max="6146" width="1.42578125" style="249" customWidth="1"/>
    <col min="6147" max="6149" width="14.28515625" style="249" customWidth="1"/>
    <col min="6150" max="6150" width="1.42578125" style="249" customWidth="1"/>
    <col min="6151" max="6153" width="14.28515625" style="249" customWidth="1"/>
    <col min="6154" max="6154" width="1.42578125" style="249" customWidth="1"/>
    <col min="6155" max="6155" width="15.85546875" style="249" bestFit="1" customWidth="1"/>
    <col min="6156" max="6156" width="20" style="249" bestFit="1" customWidth="1"/>
    <col min="6157" max="6400" width="9.140625" style="249"/>
    <col min="6401" max="6401" width="23.5703125" style="249" customWidth="1"/>
    <col min="6402" max="6402" width="1.42578125" style="249" customWidth="1"/>
    <col min="6403" max="6405" width="14.28515625" style="249" customWidth="1"/>
    <col min="6406" max="6406" width="1.42578125" style="249" customWidth="1"/>
    <col min="6407" max="6409" width="14.28515625" style="249" customWidth="1"/>
    <col min="6410" max="6410" width="1.42578125" style="249" customWidth="1"/>
    <col min="6411" max="6411" width="15.85546875" style="249" bestFit="1" customWidth="1"/>
    <col min="6412" max="6412" width="20" style="249" bestFit="1" customWidth="1"/>
    <col min="6413" max="6656" width="9.140625" style="249"/>
    <col min="6657" max="6657" width="23.5703125" style="249" customWidth="1"/>
    <col min="6658" max="6658" width="1.42578125" style="249" customWidth="1"/>
    <col min="6659" max="6661" width="14.28515625" style="249" customWidth="1"/>
    <col min="6662" max="6662" width="1.42578125" style="249" customWidth="1"/>
    <col min="6663" max="6665" width="14.28515625" style="249" customWidth="1"/>
    <col min="6666" max="6666" width="1.42578125" style="249" customWidth="1"/>
    <col min="6667" max="6667" width="15.85546875" style="249" bestFit="1" customWidth="1"/>
    <col min="6668" max="6668" width="20" style="249" bestFit="1" customWidth="1"/>
    <col min="6669" max="6912" width="9.140625" style="249"/>
    <col min="6913" max="6913" width="23.5703125" style="249" customWidth="1"/>
    <col min="6914" max="6914" width="1.42578125" style="249" customWidth="1"/>
    <col min="6915" max="6917" width="14.28515625" style="249" customWidth="1"/>
    <col min="6918" max="6918" width="1.42578125" style="249" customWidth="1"/>
    <col min="6919" max="6921" width="14.28515625" style="249" customWidth="1"/>
    <col min="6922" max="6922" width="1.42578125" style="249" customWidth="1"/>
    <col min="6923" max="6923" width="15.85546875" style="249" bestFit="1" customWidth="1"/>
    <col min="6924" max="6924" width="20" style="249" bestFit="1" customWidth="1"/>
    <col min="6925" max="7168" width="9.140625" style="249"/>
    <col min="7169" max="7169" width="23.5703125" style="249" customWidth="1"/>
    <col min="7170" max="7170" width="1.42578125" style="249" customWidth="1"/>
    <col min="7171" max="7173" width="14.28515625" style="249" customWidth="1"/>
    <col min="7174" max="7174" width="1.42578125" style="249" customWidth="1"/>
    <col min="7175" max="7177" width="14.28515625" style="249" customWidth="1"/>
    <col min="7178" max="7178" width="1.42578125" style="249" customWidth="1"/>
    <col min="7179" max="7179" width="15.85546875" style="249" bestFit="1" customWidth="1"/>
    <col min="7180" max="7180" width="20" style="249" bestFit="1" customWidth="1"/>
    <col min="7181" max="7424" width="9.140625" style="249"/>
    <col min="7425" max="7425" width="23.5703125" style="249" customWidth="1"/>
    <col min="7426" max="7426" width="1.42578125" style="249" customWidth="1"/>
    <col min="7427" max="7429" width="14.28515625" style="249" customWidth="1"/>
    <col min="7430" max="7430" width="1.42578125" style="249" customWidth="1"/>
    <col min="7431" max="7433" width="14.28515625" style="249" customWidth="1"/>
    <col min="7434" max="7434" width="1.42578125" style="249" customWidth="1"/>
    <col min="7435" max="7435" width="15.85546875" style="249" bestFit="1" customWidth="1"/>
    <col min="7436" max="7436" width="20" style="249" bestFit="1" customWidth="1"/>
    <col min="7437" max="7680" width="9.140625" style="249"/>
    <col min="7681" max="7681" width="23.5703125" style="249" customWidth="1"/>
    <col min="7682" max="7682" width="1.42578125" style="249" customWidth="1"/>
    <col min="7683" max="7685" width="14.28515625" style="249" customWidth="1"/>
    <col min="7686" max="7686" width="1.42578125" style="249" customWidth="1"/>
    <col min="7687" max="7689" width="14.28515625" style="249" customWidth="1"/>
    <col min="7690" max="7690" width="1.42578125" style="249" customWidth="1"/>
    <col min="7691" max="7691" width="15.85546875" style="249" bestFit="1" customWidth="1"/>
    <col min="7692" max="7692" width="20" style="249" bestFit="1" customWidth="1"/>
    <col min="7693" max="7936" width="9.140625" style="249"/>
    <col min="7937" max="7937" width="23.5703125" style="249" customWidth="1"/>
    <col min="7938" max="7938" width="1.42578125" style="249" customWidth="1"/>
    <col min="7939" max="7941" width="14.28515625" style="249" customWidth="1"/>
    <col min="7942" max="7942" width="1.42578125" style="249" customWidth="1"/>
    <col min="7943" max="7945" width="14.28515625" style="249" customWidth="1"/>
    <col min="7946" max="7946" width="1.42578125" style="249" customWidth="1"/>
    <col min="7947" max="7947" width="15.85546875" style="249" bestFit="1" customWidth="1"/>
    <col min="7948" max="7948" width="20" style="249" bestFit="1" customWidth="1"/>
    <col min="7949" max="8192" width="9.140625" style="249"/>
    <col min="8193" max="8193" width="23.5703125" style="249" customWidth="1"/>
    <col min="8194" max="8194" width="1.42578125" style="249" customWidth="1"/>
    <col min="8195" max="8197" width="14.28515625" style="249" customWidth="1"/>
    <col min="8198" max="8198" width="1.42578125" style="249" customWidth="1"/>
    <col min="8199" max="8201" width="14.28515625" style="249" customWidth="1"/>
    <col min="8202" max="8202" width="1.42578125" style="249" customWidth="1"/>
    <col min="8203" max="8203" width="15.85546875" style="249" bestFit="1" customWidth="1"/>
    <col min="8204" max="8204" width="20" style="249" bestFit="1" customWidth="1"/>
    <col min="8205" max="8448" width="9.140625" style="249"/>
    <col min="8449" max="8449" width="23.5703125" style="249" customWidth="1"/>
    <col min="8450" max="8450" width="1.42578125" style="249" customWidth="1"/>
    <col min="8451" max="8453" width="14.28515625" style="249" customWidth="1"/>
    <col min="8454" max="8454" width="1.42578125" style="249" customWidth="1"/>
    <col min="8455" max="8457" width="14.28515625" style="249" customWidth="1"/>
    <col min="8458" max="8458" width="1.42578125" style="249" customWidth="1"/>
    <col min="8459" max="8459" width="15.85546875" style="249" bestFit="1" customWidth="1"/>
    <col min="8460" max="8460" width="20" style="249" bestFit="1" customWidth="1"/>
    <col min="8461" max="8704" width="9.140625" style="249"/>
    <col min="8705" max="8705" width="23.5703125" style="249" customWidth="1"/>
    <col min="8706" max="8706" width="1.42578125" style="249" customWidth="1"/>
    <col min="8707" max="8709" width="14.28515625" style="249" customWidth="1"/>
    <col min="8710" max="8710" width="1.42578125" style="249" customWidth="1"/>
    <col min="8711" max="8713" width="14.28515625" style="249" customWidth="1"/>
    <col min="8714" max="8714" width="1.42578125" style="249" customWidth="1"/>
    <col min="8715" max="8715" width="15.85546875" style="249" bestFit="1" customWidth="1"/>
    <col min="8716" max="8716" width="20" style="249" bestFit="1" customWidth="1"/>
    <col min="8717" max="8960" width="9.140625" style="249"/>
    <col min="8961" max="8961" width="23.5703125" style="249" customWidth="1"/>
    <col min="8962" max="8962" width="1.42578125" style="249" customWidth="1"/>
    <col min="8963" max="8965" width="14.28515625" style="249" customWidth="1"/>
    <col min="8966" max="8966" width="1.42578125" style="249" customWidth="1"/>
    <col min="8967" max="8969" width="14.28515625" style="249" customWidth="1"/>
    <col min="8970" max="8970" width="1.42578125" style="249" customWidth="1"/>
    <col min="8971" max="8971" width="15.85546875" style="249" bestFit="1" customWidth="1"/>
    <col min="8972" max="8972" width="20" style="249" bestFit="1" customWidth="1"/>
    <col min="8973" max="9216" width="9.140625" style="249"/>
    <col min="9217" max="9217" width="23.5703125" style="249" customWidth="1"/>
    <col min="9218" max="9218" width="1.42578125" style="249" customWidth="1"/>
    <col min="9219" max="9221" width="14.28515625" style="249" customWidth="1"/>
    <col min="9222" max="9222" width="1.42578125" style="249" customWidth="1"/>
    <col min="9223" max="9225" width="14.28515625" style="249" customWidth="1"/>
    <col min="9226" max="9226" width="1.42578125" style="249" customWidth="1"/>
    <col min="9227" max="9227" width="15.85546875" style="249" bestFit="1" customWidth="1"/>
    <col min="9228" max="9228" width="20" style="249" bestFit="1" customWidth="1"/>
    <col min="9229" max="9472" width="9.140625" style="249"/>
    <col min="9473" max="9473" width="23.5703125" style="249" customWidth="1"/>
    <col min="9474" max="9474" width="1.42578125" style="249" customWidth="1"/>
    <col min="9475" max="9477" width="14.28515625" style="249" customWidth="1"/>
    <col min="9478" max="9478" width="1.42578125" style="249" customWidth="1"/>
    <col min="9479" max="9481" width="14.28515625" style="249" customWidth="1"/>
    <col min="9482" max="9482" width="1.42578125" style="249" customWidth="1"/>
    <col min="9483" max="9483" width="15.85546875" style="249" bestFit="1" customWidth="1"/>
    <col min="9484" max="9484" width="20" style="249" bestFit="1" customWidth="1"/>
    <col min="9485" max="9728" width="9.140625" style="249"/>
    <col min="9729" max="9729" width="23.5703125" style="249" customWidth="1"/>
    <col min="9730" max="9730" width="1.42578125" style="249" customWidth="1"/>
    <col min="9731" max="9733" width="14.28515625" style="249" customWidth="1"/>
    <col min="9734" max="9734" width="1.42578125" style="249" customWidth="1"/>
    <col min="9735" max="9737" width="14.28515625" style="249" customWidth="1"/>
    <col min="9738" max="9738" width="1.42578125" style="249" customWidth="1"/>
    <col min="9739" max="9739" width="15.85546875" style="249" bestFit="1" customWidth="1"/>
    <col min="9740" max="9740" width="20" style="249" bestFit="1" customWidth="1"/>
    <col min="9741" max="9984" width="9.140625" style="249"/>
    <col min="9985" max="9985" width="23.5703125" style="249" customWidth="1"/>
    <col min="9986" max="9986" width="1.42578125" style="249" customWidth="1"/>
    <col min="9987" max="9989" width="14.28515625" style="249" customWidth="1"/>
    <col min="9990" max="9990" width="1.42578125" style="249" customWidth="1"/>
    <col min="9991" max="9993" width="14.28515625" style="249" customWidth="1"/>
    <col min="9994" max="9994" width="1.42578125" style="249" customWidth="1"/>
    <col min="9995" max="9995" width="15.85546875" style="249" bestFit="1" customWidth="1"/>
    <col min="9996" max="9996" width="20" style="249" bestFit="1" customWidth="1"/>
    <col min="9997" max="10240" width="9.140625" style="249"/>
    <col min="10241" max="10241" width="23.5703125" style="249" customWidth="1"/>
    <col min="10242" max="10242" width="1.42578125" style="249" customWidth="1"/>
    <col min="10243" max="10245" width="14.28515625" style="249" customWidth="1"/>
    <col min="10246" max="10246" width="1.42578125" style="249" customWidth="1"/>
    <col min="10247" max="10249" width="14.28515625" style="249" customWidth="1"/>
    <col min="10250" max="10250" width="1.42578125" style="249" customWidth="1"/>
    <col min="10251" max="10251" width="15.85546875" style="249" bestFit="1" customWidth="1"/>
    <col min="10252" max="10252" width="20" style="249" bestFit="1" customWidth="1"/>
    <col min="10253" max="10496" width="9.140625" style="249"/>
    <col min="10497" max="10497" width="23.5703125" style="249" customWidth="1"/>
    <col min="10498" max="10498" width="1.42578125" style="249" customWidth="1"/>
    <col min="10499" max="10501" width="14.28515625" style="249" customWidth="1"/>
    <col min="10502" max="10502" width="1.42578125" style="249" customWidth="1"/>
    <col min="10503" max="10505" width="14.28515625" style="249" customWidth="1"/>
    <col min="10506" max="10506" width="1.42578125" style="249" customWidth="1"/>
    <col min="10507" max="10507" width="15.85546875" style="249" bestFit="1" customWidth="1"/>
    <col min="10508" max="10508" width="20" style="249" bestFit="1" customWidth="1"/>
    <col min="10509" max="10752" width="9.140625" style="249"/>
    <col min="10753" max="10753" width="23.5703125" style="249" customWidth="1"/>
    <col min="10754" max="10754" width="1.42578125" style="249" customWidth="1"/>
    <col min="10755" max="10757" width="14.28515625" style="249" customWidth="1"/>
    <col min="10758" max="10758" width="1.42578125" style="249" customWidth="1"/>
    <col min="10759" max="10761" width="14.28515625" style="249" customWidth="1"/>
    <col min="10762" max="10762" width="1.42578125" style="249" customWidth="1"/>
    <col min="10763" max="10763" width="15.85546875" style="249" bestFit="1" customWidth="1"/>
    <col min="10764" max="10764" width="20" style="249" bestFit="1" customWidth="1"/>
    <col min="10765" max="11008" width="9.140625" style="249"/>
    <col min="11009" max="11009" width="23.5703125" style="249" customWidth="1"/>
    <col min="11010" max="11010" width="1.42578125" style="249" customWidth="1"/>
    <col min="11011" max="11013" width="14.28515625" style="249" customWidth="1"/>
    <col min="11014" max="11014" width="1.42578125" style="249" customWidth="1"/>
    <col min="11015" max="11017" width="14.28515625" style="249" customWidth="1"/>
    <col min="11018" max="11018" width="1.42578125" style="249" customWidth="1"/>
    <col min="11019" max="11019" width="15.85546875" style="249" bestFit="1" customWidth="1"/>
    <col min="11020" max="11020" width="20" style="249" bestFit="1" customWidth="1"/>
    <col min="11021" max="11264" width="9.140625" style="249"/>
    <col min="11265" max="11265" width="23.5703125" style="249" customWidth="1"/>
    <col min="11266" max="11266" width="1.42578125" style="249" customWidth="1"/>
    <col min="11267" max="11269" width="14.28515625" style="249" customWidth="1"/>
    <col min="11270" max="11270" width="1.42578125" style="249" customWidth="1"/>
    <col min="11271" max="11273" width="14.28515625" style="249" customWidth="1"/>
    <col min="11274" max="11274" width="1.42578125" style="249" customWidth="1"/>
    <col min="11275" max="11275" width="15.85546875" style="249" bestFit="1" customWidth="1"/>
    <col min="11276" max="11276" width="20" style="249" bestFit="1" customWidth="1"/>
    <col min="11277" max="11520" width="9.140625" style="249"/>
    <col min="11521" max="11521" width="23.5703125" style="249" customWidth="1"/>
    <col min="11522" max="11522" width="1.42578125" style="249" customWidth="1"/>
    <col min="11523" max="11525" width="14.28515625" style="249" customWidth="1"/>
    <col min="11526" max="11526" width="1.42578125" style="249" customWidth="1"/>
    <col min="11527" max="11529" width="14.28515625" style="249" customWidth="1"/>
    <col min="11530" max="11530" width="1.42578125" style="249" customWidth="1"/>
    <col min="11531" max="11531" width="15.85546875" style="249" bestFit="1" customWidth="1"/>
    <col min="11532" max="11532" width="20" style="249" bestFit="1" customWidth="1"/>
    <col min="11533" max="11776" width="9.140625" style="249"/>
    <col min="11777" max="11777" width="23.5703125" style="249" customWidth="1"/>
    <col min="11778" max="11778" width="1.42578125" style="249" customWidth="1"/>
    <col min="11779" max="11781" width="14.28515625" style="249" customWidth="1"/>
    <col min="11782" max="11782" width="1.42578125" style="249" customWidth="1"/>
    <col min="11783" max="11785" width="14.28515625" style="249" customWidth="1"/>
    <col min="11786" max="11786" width="1.42578125" style="249" customWidth="1"/>
    <col min="11787" max="11787" width="15.85546875" style="249" bestFit="1" customWidth="1"/>
    <col min="11788" max="11788" width="20" style="249" bestFit="1" customWidth="1"/>
    <col min="11789" max="12032" width="9.140625" style="249"/>
    <col min="12033" max="12033" width="23.5703125" style="249" customWidth="1"/>
    <col min="12034" max="12034" width="1.42578125" style="249" customWidth="1"/>
    <col min="12035" max="12037" width="14.28515625" style="249" customWidth="1"/>
    <col min="12038" max="12038" width="1.42578125" style="249" customWidth="1"/>
    <col min="12039" max="12041" width="14.28515625" style="249" customWidth="1"/>
    <col min="12042" max="12042" width="1.42578125" style="249" customWidth="1"/>
    <col min="12043" max="12043" width="15.85546875" style="249" bestFit="1" customWidth="1"/>
    <col min="12044" max="12044" width="20" style="249" bestFit="1" customWidth="1"/>
    <col min="12045" max="12288" width="9.140625" style="249"/>
    <col min="12289" max="12289" width="23.5703125" style="249" customWidth="1"/>
    <col min="12290" max="12290" width="1.42578125" style="249" customWidth="1"/>
    <col min="12291" max="12293" width="14.28515625" style="249" customWidth="1"/>
    <col min="12294" max="12294" width="1.42578125" style="249" customWidth="1"/>
    <col min="12295" max="12297" width="14.28515625" style="249" customWidth="1"/>
    <col min="12298" max="12298" width="1.42578125" style="249" customWidth="1"/>
    <col min="12299" max="12299" width="15.85546875" style="249" bestFit="1" customWidth="1"/>
    <col min="12300" max="12300" width="20" style="249" bestFit="1" customWidth="1"/>
    <col min="12301" max="12544" width="9.140625" style="249"/>
    <col min="12545" max="12545" width="23.5703125" style="249" customWidth="1"/>
    <col min="12546" max="12546" width="1.42578125" style="249" customWidth="1"/>
    <col min="12547" max="12549" width="14.28515625" style="249" customWidth="1"/>
    <col min="12550" max="12550" width="1.42578125" style="249" customWidth="1"/>
    <col min="12551" max="12553" width="14.28515625" style="249" customWidth="1"/>
    <col min="12554" max="12554" width="1.42578125" style="249" customWidth="1"/>
    <col min="12555" max="12555" width="15.85546875" style="249" bestFit="1" customWidth="1"/>
    <col min="12556" max="12556" width="20" style="249" bestFit="1" customWidth="1"/>
    <col min="12557" max="12800" width="9.140625" style="249"/>
    <col min="12801" max="12801" width="23.5703125" style="249" customWidth="1"/>
    <col min="12802" max="12802" width="1.42578125" style="249" customWidth="1"/>
    <col min="12803" max="12805" width="14.28515625" style="249" customWidth="1"/>
    <col min="12806" max="12806" width="1.42578125" style="249" customWidth="1"/>
    <col min="12807" max="12809" width="14.28515625" style="249" customWidth="1"/>
    <col min="12810" max="12810" width="1.42578125" style="249" customWidth="1"/>
    <col min="12811" max="12811" width="15.85546875" style="249" bestFit="1" customWidth="1"/>
    <col min="12812" max="12812" width="20" style="249" bestFit="1" customWidth="1"/>
    <col min="12813" max="13056" width="9.140625" style="249"/>
    <col min="13057" max="13057" width="23.5703125" style="249" customWidth="1"/>
    <col min="13058" max="13058" width="1.42578125" style="249" customWidth="1"/>
    <col min="13059" max="13061" width="14.28515625" style="249" customWidth="1"/>
    <col min="13062" max="13062" width="1.42578125" style="249" customWidth="1"/>
    <col min="13063" max="13065" width="14.28515625" style="249" customWidth="1"/>
    <col min="13066" max="13066" width="1.42578125" style="249" customWidth="1"/>
    <col min="13067" max="13067" width="15.85546875" style="249" bestFit="1" customWidth="1"/>
    <col min="13068" max="13068" width="20" style="249" bestFit="1" customWidth="1"/>
    <col min="13069" max="13312" width="9.140625" style="249"/>
    <col min="13313" max="13313" width="23.5703125" style="249" customWidth="1"/>
    <col min="13314" max="13314" width="1.42578125" style="249" customWidth="1"/>
    <col min="13315" max="13317" width="14.28515625" style="249" customWidth="1"/>
    <col min="13318" max="13318" width="1.42578125" style="249" customWidth="1"/>
    <col min="13319" max="13321" width="14.28515625" style="249" customWidth="1"/>
    <col min="13322" max="13322" width="1.42578125" style="249" customWidth="1"/>
    <col min="13323" max="13323" width="15.85546875" style="249" bestFit="1" customWidth="1"/>
    <col min="13324" max="13324" width="20" style="249" bestFit="1" customWidth="1"/>
    <col min="13325" max="13568" width="9.140625" style="249"/>
    <col min="13569" max="13569" width="23.5703125" style="249" customWidth="1"/>
    <col min="13570" max="13570" width="1.42578125" style="249" customWidth="1"/>
    <col min="13571" max="13573" width="14.28515625" style="249" customWidth="1"/>
    <col min="13574" max="13574" width="1.42578125" style="249" customWidth="1"/>
    <col min="13575" max="13577" width="14.28515625" style="249" customWidth="1"/>
    <col min="13578" max="13578" width="1.42578125" style="249" customWidth="1"/>
    <col min="13579" max="13579" width="15.85546875" style="249" bestFit="1" customWidth="1"/>
    <col min="13580" max="13580" width="20" style="249" bestFit="1" customWidth="1"/>
    <col min="13581" max="13824" width="9.140625" style="249"/>
    <col min="13825" max="13825" width="23.5703125" style="249" customWidth="1"/>
    <col min="13826" max="13826" width="1.42578125" style="249" customWidth="1"/>
    <col min="13827" max="13829" width="14.28515625" style="249" customWidth="1"/>
    <col min="13830" max="13830" width="1.42578125" style="249" customWidth="1"/>
    <col min="13831" max="13833" width="14.28515625" style="249" customWidth="1"/>
    <col min="13834" max="13834" width="1.42578125" style="249" customWidth="1"/>
    <col min="13835" max="13835" width="15.85546875" style="249" bestFit="1" customWidth="1"/>
    <col min="13836" max="13836" width="20" style="249" bestFit="1" customWidth="1"/>
    <col min="13837" max="14080" width="9.140625" style="249"/>
    <col min="14081" max="14081" width="23.5703125" style="249" customWidth="1"/>
    <col min="14082" max="14082" width="1.42578125" style="249" customWidth="1"/>
    <col min="14083" max="14085" width="14.28515625" style="249" customWidth="1"/>
    <col min="14086" max="14086" width="1.42578125" style="249" customWidth="1"/>
    <col min="14087" max="14089" width="14.28515625" style="249" customWidth="1"/>
    <col min="14090" max="14090" width="1.42578125" style="249" customWidth="1"/>
    <col min="14091" max="14091" width="15.85546875" style="249" bestFit="1" customWidth="1"/>
    <col min="14092" max="14092" width="20" style="249" bestFit="1" customWidth="1"/>
    <col min="14093" max="14336" width="9.140625" style="249"/>
    <col min="14337" max="14337" width="23.5703125" style="249" customWidth="1"/>
    <col min="14338" max="14338" width="1.42578125" style="249" customWidth="1"/>
    <col min="14339" max="14341" width="14.28515625" style="249" customWidth="1"/>
    <col min="14342" max="14342" width="1.42578125" style="249" customWidth="1"/>
    <col min="14343" max="14345" width="14.28515625" style="249" customWidth="1"/>
    <col min="14346" max="14346" width="1.42578125" style="249" customWidth="1"/>
    <col min="14347" max="14347" width="15.85546875" style="249" bestFit="1" customWidth="1"/>
    <col min="14348" max="14348" width="20" style="249" bestFit="1" customWidth="1"/>
    <col min="14349" max="14592" width="9.140625" style="249"/>
    <col min="14593" max="14593" width="23.5703125" style="249" customWidth="1"/>
    <col min="14594" max="14594" width="1.42578125" style="249" customWidth="1"/>
    <col min="14595" max="14597" width="14.28515625" style="249" customWidth="1"/>
    <col min="14598" max="14598" width="1.42578125" style="249" customWidth="1"/>
    <col min="14599" max="14601" width="14.28515625" style="249" customWidth="1"/>
    <col min="14602" max="14602" width="1.42578125" style="249" customWidth="1"/>
    <col min="14603" max="14603" width="15.85546875" style="249" bestFit="1" customWidth="1"/>
    <col min="14604" max="14604" width="20" style="249" bestFit="1" customWidth="1"/>
    <col min="14605" max="14848" width="9.140625" style="249"/>
    <col min="14849" max="14849" width="23.5703125" style="249" customWidth="1"/>
    <col min="14850" max="14850" width="1.42578125" style="249" customWidth="1"/>
    <col min="14851" max="14853" width="14.28515625" style="249" customWidth="1"/>
    <col min="14854" max="14854" width="1.42578125" style="249" customWidth="1"/>
    <col min="14855" max="14857" width="14.28515625" style="249" customWidth="1"/>
    <col min="14858" max="14858" width="1.42578125" style="249" customWidth="1"/>
    <col min="14859" max="14859" width="15.85546875" style="249" bestFit="1" customWidth="1"/>
    <col min="14860" max="14860" width="20" style="249" bestFit="1" customWidth="1"/>
    <col min="14861" max="15104" width="9.140625" style="249"/>
    <col min="15105" max="15105" width="23.5703125" style="249" customWidth="1"/>
    <col min="15106" max="15106" width="1.42578125" style="249" customWidth="1"/>
    <col min="15107" max="15109" width="14.28515625" style="249" customWidth="1"/>
    <col min="15110" max="15110" width="1.42578125" style="249" customWidth="1"/>
    <col min="15111" max="15113" width="14.28515625" style="249" customWidth="1"/>
    <col min="15114" max="15114" width="1.42578125" style="249" customWidth="1"/>
    <col min="15115" max="15115" width="15.85546875" style="249" bestFit="1" customWidth="1"/>
    <col min="15116" max="15116" width="20" style="249" bestFit="1" customWidth="1"/>
    <col min="15117" max="15360" width="9.140625" style="249"/>
    <col min="15361" max="15361" width="23.5703125" style="249" customWidth="1"/>
    <col min="15362" max="15362" width="1.42578125" style="249" customWidth="1"/>
    <col min="15363" max="15365" width="14.28515625" style="249" customWidth="1"/>
    <col min="15366" max="15366" width="1.42578125" style="249" customWidth="1"/>
    <col min="15367" max="15369" width="14.28515625" style="249" customWidth="1"/>
    <col min="15370" max="15370" width="1.42578125" style="249" customWidth="1"/>
    <col min="15371" max="15371" width="15.85546875" style="249" bestFit="1" customWidth="1"/>
    <col min="15372" max="15372" width="20" style="249" bestFit="1" customWidth="1"/>
    <col min="15373" max="15616" width="9.140625" style="249"/>
    <col min="15617" max="15617" width="23.5703125" style="249" customWidth="1"/>
    <col min="15618" max="15618" width="1.42578125" style="249" customWidth="1"/>
    <col min="15619" max="15621" width="14.28515625" style="249" customWidth="1"/>
    <col min="15622" max="15622" width="1.42578125" style="249" customWidth="1"/>
    <col min="15623" max="15625" width="14.28515625" style="249" customWidth="1"/>
    <col min="15626" max="15626" width="1.42578125" style="249" customWidth="1"/>
    <col min="15627" max="15627" width="15.85546875" style="249" bestFit="1" customWidth="1"/>
    <col min="15628" max="15628" width="20" style="249" bestFit="1" customWidth="1"/>
    <col min="15629" max="15872" width="9.140625" style="249"/>
    <col min="15873" max="15873" width="23.5703125" style="249" customWidth="1"/>
    <col min="15874" max="15874" width="1.42578125" style="249" customWidth="1"/>
    <col min="15875" max="15877" width="14.28515625" style="249" customWidth="1"/>
    <col min="15878" max="15878" width="1.42578125" style="249" customWidth="1"/>
    <col min="15879" max="15881" width="14.28515625" style="249" customWidth="1"/>
    <col min="15882" max="15882" width="1.42578125" style="249" customWidth="1"/>
    <col min="15883" max="15883" width="15.85546875" style="249" bestFit="1" customWidth="1"/>
    <col min="15884" max="15884" width="20" style="249" bestFit="1" customWidth="1"/>
    <col min="15885" max="16128" width="9.140625" style="249"/>
    <col min="16129" max="16129" width="23.5703125" style="249" customWidth="1"/>
    <col min="16130" max="16130" width="1.42578125" style="249" customWidth="1"/>
    <col min="16131" max="16133" width="14.28515625" style="249" customWidth="1"/>
    <col min="16134" max="16134" width="1.42578125" style="249" customWidth="1"/>
    <col min="16135" max="16137" width="14.28515625" style="249" customWidth="1"/>
    <col min="16138" max="16138" width="1.42578125" style="249" customWidth="1"/>
    <col min="16139" max="16139" width="15.85546875" style="249" bestFit="1" customWidth="1"/>
    <col min="16140" max="16140" width="20" style="249" bestFit="1" customWidth="1"/>
    <col min="16141" max="16384" width="9.140625" style="249"/>
  </cols>
  <sheetData>
    <row r="1" spans="1:21" ht="18" x14ac:dyDescent="0.35">
      <c r="A1" s="27" t="s">
        <v>154</v>
      </c>
      <c r="B1" s="244"/>
      <c r="C1" s="245"/>
      <c r="D1" s="245"/>
      <c r="E1" s="245"/>
      <c r="F1" s="246"/>
      <c r="G1" s="247"/>
      <c r="H1" s="247"/>
      <c r="I1" s="247"/>
      <c r="J1" s="248"/>
      <c r="K1" s="248"/>
      <c r="L1" s="248"/>
    </row>
    <row r="2" spans="1:21" s="32" customFormat="1" ht="18" x14ac:dyDescent="0.3">
      <c r="A2" s="5" t="s">
        <v>261</v>
      </c>
      <c r="B2" s="5"/>
      <c r="C2" s="5"/>
      <c r="D2" s="28"/>
      <c r="E2" s="28"/>
      <c r="F2" s="27"/>
      <c r="G2" s="28"/>
      <c r="H2" s="28"/>
      <c r="I2" s="28"/>
      <c r="J2" s="29"/>
      <c r="K2" s="29"/>
      <c r="L2" s="30"/>
      <c r="M2" s="31"/>
      <c r="N2" s="31"/>
      <c r="O2" s="31"/>
      <c r="P2" s="31"/>
      <c r="Q2" s="31"/>
      <c r="R2" s="31"/>
      <c r="S2" s="31"/>
    </row>
    <row r="3" spans="1:21" ht="18" x14ac:dyDescent="0.35">
      <c r="A3" s="244" t="s">
        <v>149</v>
      </c>
      <c r="B3" s="244"/>
      <c r="C3" s="250"/>
      <c r="D3" s="250"/>
      <c r="E3" s="250"/>
      <c r="F3" s="246"/>
      <c r="G3" s="251"/>
      <c r="H3" s="251"/>
      <c r="I3" s="251"/>
      <c r="J3" s="252"/>
      <c r="K3" s="252"/>
      <c r="L3" s="252"/>
    </row>
    <row r="4" spans="1:21" ht="18" x14ac:dyDescent="0.35">
      <c r="A4" s="253"/>
      <c r="B4" s="253"/>
      <c r="C4" s="254"/>
      <c r="D4" s="254"/>
      <c r="E4" s="255"/>
      <c r="F4" s="256"/>
      <c r="G4" s="257"/>
      <c r="H4" s="257"/>
      <c r="I4" s="258"/>
      <c r="J4" s="252"/>
      <c r="K4" s="252"/>
      <c r="L4" s="252"/>
    </row>
    <row r="5" spans="1:21" s="269" customFormat="1" ht="18" x14ac:dyDescent="0.35">
      <c r="A5" s="259"/>
      <c r="B5" s="191"/>
      <c r="C5" s="260" t="s">
        <v>22</v>
      </c>
      <c r="D5" s="261"/>
      <c r="E5" s="262"/>
      <c r="F5" s="263"/>
      <c r="G5" s="260" t="s">
        <v>23</v>
      </c>
      <c r="H5" s="264"/>
      <c r="I5" s="265"/>
      <c r="J5" s="266"/>
      <c r="K5" s="267"/>
      <c r="L5" s="268"/>
    </row>
    <row r="6" spans="1:21" s="269" customFormat="1" ht="30" x14ac:dyDescent="0.3">
      <c r="A6" s="804" t="s">
        <v>150</v>
      </c>
      <c r="B6" s="191"/>
      <c r="C6" s="41" t="s">
        <v>25</v>
      </c>
      <c r="D6" s="42" t="s">
        <v>26</v>
      </c>
      <c r="E6" s="43" t="s">
        <v>27</v>
      </c>
      <c r="F6" s="192"/>
      <c r="G6" s="45" t="s">
        <v>25</v>
      </c>
      <c r="H6" s="46" t="s">
        <v>26</v>
      </c>
      <c r="I6" s="47" t="s">
        <v>27</v>
      </c>
      <c r="J6" s="193"/>
      <c r="K6" s="194" t="s">
        <v>28</v>
      </c>
      <c r="L6" s="195" t="s">
        <v>29</v>
      </c>
    </row>
    <row r="7" spans="1:21" s="269" customFormat="1" x14ac:dyDescent="0.3">
      <c r="A7" s="805"/>
      <c r="B7" s="263"/>
      <c r="C7" s="52" t="s">
        <v>30</v>
      </c>
      <c r="D7" s="53" t="s">
        <v>30</v>
      </c>
      <c r="E7" s="54" t="s">
        <v>31</v>
      </c>
      <c r="F7" s="55"/>
      <c r="G7" s="52" t="s">
        <v>30</v>
      </c>
      <c r="H7" s="53" t="s">
        <v>30</v>
      </c>
      <c r="I7" s="54" t="s">
        <v>31</v>
      </c>
      <c r="J7" s="193"/>
      <c r="K7" s="270" t="s">
        <v>32</v>
      </c>
      <c r="L7" s="271" t="s">
        <v>32</v>
      </c>
    </row>
    <row r="8" spans="1:21" s="314" customFormat="1" ht="82.5" customHeight="1" x14ac:dyDescent="0.3">
      <c r="A8" s="310" t="s">
        <v>151</v>
      </c>
      <c r="B8" s="311"/>
      <c r="C8" s="162">
        <v>271</v>
      </c>
      <c r="D8" s="162">
        <v>407</v>
      </c>
      <c r="E8" s="162">
        <v>13804136</v>
      </c>
      <c r="F8" s="163"/>
      <c r="G8" s="162">
        <v>81</v>
      </c>
      <c r="H8" s="162">
        <v>118</v>
      </c>
      <c r="I8" s="162">
        <v>4236859</v>
      </c>
      <c r="J8" s="312"/>
      <c r="K8" s="313">
        <f>G8/C8*100</f>
        <v>29.889298892988929</v>
      </c>
      <c r="L8" s="313">
        <f>I8/E8*100</f>
        <v>30.692677904651184</v>
      </c>
    </row>
    <row r="9" spans="1:21" s="314" customFormat="1" ht="82.5" customHeight="1" x14ac:dyDescent="0.3">
      <c r="A9" s="310" t="s">
        <v>152</v>
      </c>
      <c r="B9" s="311"/>
      <c r="C9" s="162">
        <v>695</v>
      </c>
      <c r="D9" s="162">
        <v>1435</v>
      </c>
      <c r="E9" s="162">
        <v>42076999</v>
      </c>
      <c r="F9" s="163"/>
      <c r="G9" s="162">
        <v>210</v>
      </c>
      <c r="H9" s="162">
        <v>479</v>
      </c>
      <c r="I9" s="162">
        <v>13198069</v>
      </c>
      <c r="J9" s="312"/>
      <c r="K9" s="313">
        <f>G9/C9*100</f>
        <v>30.215827338129497</v>
      </c>
      <c r="L9" s="313">
        <f>I9/E9*100</f>
        <v>31.366469362513232</v>
      </c>
    </row>
    <row r="10" spans="1:21" s="314" customFormat="1" ht="82.5" customHeight="1" x14ac:dyDescent="0.3">
      <c r="A10" s="310" t="s">
        <v>153</v>
      </c>
      <c r="B10" s="311"/>
      <c r="C10" s="162">
        <v>0</v>
      </c>
      <c r="D10" s="162">
        <v>0</v>
      </c>
      <c r="E10" s="162">
        <v>0</v>
      </c>
      <c r="F10" s="163"/>
      <c r="G10" s="162"/>
      <c r="H10" s="162"/>
      <c r="I10" s="162"/>
      <c r="J10" s="312"/>
      <c r="K10" s="313">
        <v>0</v>
      </c>
      <c r="L10" s="313">
        <v>0</v>
      </c>
    </row>
    <row r="11" spans="1:21" s="314" customFormat="1" ht="82.5" customHeight="1" x14ac:dyDescent="0.3">
      <c r="A11" s="310" t="s">
        <v>107</v>
      </c>
      <c r="B11" s="311"/>
      <c r="C11" s="162">
        <v>62</v>
      </c>
      <c r="D11" s="162">
        <v>112</v>
      </c>
      <c r="E11" s="162">
        <v>3626508</v>
      </c>
      <c r="F11" s="163"/>
      <c r="G11" s="162">
        <v>15</v>
      </c>
      <c r="H11" s="162">
        <v>27</v>
      </c>
      <c r="I11" s="162">
        <v>902680</v>
      </c>
      <c r="J11" s="312"/>
      <c r="K11" s="313">
        <f t="shared" ref="K11" si="0">G11/C11*100</f>
        <v>24.193548387096776</v>
      </c>
      <c r="L11" s="313">
        <f t="shared" ref="L11" si="1">I11/E11*100</f>
        <v>24.891162517771917</v>
      </c>
    </row>
    <row r="12" spans="1:21" s="272" customFormat="1" x14ac:dyDescent="0.3">
      <c r="A12" s="273"/>
      <c r="B12" s="274"/>
      <c r="C12" s="275"/>
      <c r="D12" s="276"/>
      <c r="E12" s="277"/>
      <c r="F12" s="278"/>
      <c r="G12" s="279"/>
      <c r="H12" s="280"/>
      <c r="I12" s="281"/>
      <c r="J12" s="282"/>
      <c r="K12" s="283"/>
      <c r="L12" s="284"/>
    </row>
    <row r="13" spans="1:21" s="269" customFormat="1" x14ac:dyDescent="0.3">
      <c r="A13" s="285" t="s">
        <v>108</v>
      </c>
      <c r="B13" s="286"/>
      <c r="C13" s="287">
        <f>SUM(C8:C12)</f>
        <v>1028</v>
      </c>
      <c r="D13" s="288">
        <f>SUM(D8:D12)</f>
        <v>1954</v>
      </c>
      <c r="E13" s="289">
        <f>SUM(E8:E12)</f>
        <v>59507643</v>
      </c>
      <c r="F13" s="290"/>
      <c r="G13" s="291">
        <f>SUM(G8:G12)</f>
        <v>306</v>
      </c>
      <c r="H13" s="292">
        <f>SUM(H8:H12)</f>
        <v>624</v>
      </c>
      <c r="I13" s="293">
        <f>SUM(I8:I12)</f>
        <v>18337608</v>
      </c>
      <c r="J13" s="294"/>
      <c r="K13" s="295">
        <f>G13/C13*100</f>
        <v>29.766536964980546</v>
      </c>
      <c r="L13" s="296">
        <f>I13/E13*100</f>
        <v>30.815550869658875</v>
      </c>
    </row>
    <row r="14" spans="1:21" x14ac:dyDescent="0.3">
      <c r="A14" s="297"/>
      <c r="C14" s="299"/>
      <c r="D14" s="300"/>
      <c r="E14" s="301"/>
      <c r="G14" s="302"/>
      <c r="H14" s="303"/>
      <c r="I14" s="304"/>
      <c r="K14" s="306"/>
      <c r="L14" s="307"/>
    </row>
    <row r="16" spans="1:21" s="32" customFormat="1" x14ac:dyDescent="0.3">
      <c r="A16" s="100" t="s">
        <v>109</v>
      </c>
      <c r="C16" s="68"/>
      <c r="D16" s="68"/>
      <c r="E16" s="69"/>
      <c r="F16" s="70"/>
      <c r="G16" s="68"/>
      <c r="H16" s="68"/>
      <c r="I16" s="69"/>
      <c r="J16" s="71"/>
      <c r="K16" s="72"/>
      <c r="L16" s="64"/>
      <c r="O16" s="31"/>
      <c r="P16" s="31"/>
      <c r="Q16" s="31"/>
      <c r="R16" s="31"/>
      <c r="S16" s="31"/>
      <c r="T16" s="31"/>
      <c r="U16" s="31"/>
    </row>
    <row r="17" spans="1:22" s="105" customFormat="1" x14ac:dyDescent="0.3">
      <c r="A17" s="100" t="s">
        <v>110</v>
      </c>
      <c r="B17" s="101"/>
      <c r="C17" s="102"/>
      <c r="D17" s="102"/>
      <c r="E17" s="102"/>
      <c r="F17" s="103"/>
      <c r="G17" s="102"/>
      <c r="H17" s="102"/>
      <c r="I17" s="102"/>
      <c r="J17" s="104"/>
      <c r="K17" s="104"/>
      <c r="L17" s="104"/>
      <c r="M17" s="32"/>
      <c r="N17" s="32"/>
      <c r="O17" s="31"/>
      <c r="P17" s="31"/>
      <c r="Q17" s="31"/>
      <c r="R17" s="31"/>
      <c r="S17" s="31"/>
      <c r="T17" s="31"/>
      <c r="U17" s="31"/>
      <c r="V17" s="32"/>
    </row>
    <row r="18" spans="1:22" s="112" customFormat="1" x14ac:dyDescent="0.3">
      <c r="A18" s="106" t="s">
        <v>111</v>
      </c>
      <c r="B18" s="107"/>
      <c r="C18" s="108"/>
      <c r="D18" s="108"/>
      <c r="E18" s="109"/>
      <c r="F18" s="70"/>
      <c r="G18" s="108"/>
      <c r="H18" s="108"/>
      <c r="I18" s="109"/>
      <c r="J18" s="110"/>
      <c r="K18" s="111"/>
      <c r="L18" s="111"/>
      <c r="V18" s="32"/>
    </row>
    <row r="19" spans="1:22" s="32" customFormat="1" x14ac:dyDescent="0.3">
      <c r="A19" s="23" t="s">
        <v>280</v>
      </c>
      <c r="B19" s="24"/>
      <c r="C19" s="68"/>
      <c r="D19" s="68"/>
      <c r="E19" s="69"/>
      <c r="F19" s="70"/>
      <c r="G19" s="68"/>
      <c r="H19" s="68"/>
      <c r="I19" s="69"/>
      <c r="J19" s="71"/>
      <c r="K19" s="72"/>
      <c r="L19" s="64"/>
      <c r="M19" s="73"/>
      <c r="N19" s="73"/>
      <c r="O19" s="74"/>
      <c r="P19" s="74"/>
      <c r="Q19" s="74"/>
      <c r="R19" s="74"/>
      <c r="S19" s="74"/>
      <c r="T19" s="74"/>
      <c r="U19" s="74"/>
    </row>
    <row r="20" spans="1:22" x14ac:dyDescent="0.3">
      <c r="C20" s="68"/>
      <c r="D20" s="68"/>
      <c r="E20" s="69"/>
      <c r="F20" s="70"/>
      <c r="G20" s="68"/>
      <c r="H20" s="68"/>
      <c r="I20" s="69"/>
    </row>
  </sheetData>
  <mergeCells count="1">
    <mergeCell ref="A6:A7"/>
  </mergeCells>
  <printOptions horizontalCentered="1"/>
  <pageMargins left="0" right="0" top="0.39370078740157483" bottom="0.39370078740157483" header="0" footer="0"/>
  <pageSetup scale="95" orientation="landscape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S61"/>
  <sheetViews>
    <sheetView topLeftCell="A46" workbookViewId="0">
      <selection activeCell="K65" sqref="K65"/>
    </sheetView>
  </sheetViews>
  <sheetFormatPr defaultRowHeight="15" x14ac:dyDescent="0.3"/>
  <cols>
    <col min="1" max="1" width="59.5703125" style="341" customWidth="1"/>
    <col min="2" max="2" width="1.42578125" style="341" customWidth="1"/>
    <col min="3" max="5" width="14.28515625" style="342" customWidth="1"/>
    <col min="6" max="6" width="1.5703125" style="343" customWidth="1"/>
    <col min="7" max="9" width="14.28515625" style="342" customWidth="1"/>
    <col min="10" max="10" width="1.5703125" style="327" customWidth="1"/>
    <col min="11" max="11" width="21.42578125" style="327" customWidth="1"/>
    <col min="12" max="12" width="25.28515625" style="327" customWidth="1"/>
    <col min="13" max="256" width="9.140625" style="341"/>
    <col min="257" max="257" width="53.42578125" style="341" customWidth="1"/>
    <col min="258" max="258" width="1.42578125" style="341" customWidth="1"/>
    <col min="259" max="261" width="14.28515625" style="341" customWidth="1"/>
    <col min="262" max="262" width="1.5703125" style="341" customWidth="1"/>
    <col min="263" max="265" width="14.28515625" style="341" customWidth="1"/>
    <col min="266" max="266" width="1.5703125" style="341" customWidth="1"/>
    <col min="267" max="267" width="15.7109375" style="341" bestFit="1" customWidth="1"/>
    <col min="268" max="268" width="19.85546875" style="341" bestFit="1" customWidth="1"/>
    <col min="269" max="512" width="9.140625" style="341"/>
    <col min="513" max="513" width="53.42578125" style="341" customWidth="1"/>
    <col min="514" max="514" width="1.42578125" style="341" customWidth="1"/>
    <col min="515" max="517" width="14.28515625" style="341" customWidth="1"/>
    <col min="518" max="518" width="1.5703125" style="341" customWidth="1"/>
    <col min="519" max="521" width="14.28515625" style="341" customWidth="1"/>
    <col min="522" max="522" width="1.5703125" style="341" customWidth="1"/>
    <col min="523" max="523" width="15.7109375" style="341" bestFit="1" customWidth="1"/>
    <col min="524" max="524" width="19.85546875" style="341" bestFit="1" customWidth="1"/>
    <col min="525" max="768" width="9.140625" style="341"/>
    <col min="769" max="769" width="53.42578125" style="341" customWidth="1"/>
    <col min="770" max="770" width="1.42578125" style="341" customWidth="1"/>
    <col min="771" max="773" width="14.28515625" style="341" customWidth="1"/>
    <col min="774" max="774" width="1.5703125" style="341" customWidth="1"/>
    <col min="775" max="777" width="14.28515625" style="341" customWidth="1"/>
    <col min="778" max="778" width="1.5703125" style="341" customWidth="1"/>
    <col min="779" max="779" width="15.7109375" style="341" bestFit="1" customWidth="1"/>
    <col min="780" max="780" width="19.85546875" style="341" bestFit="1" customWidth="1"/>
    <col min="781" max="1024" width="9.140625" style="341"/>
    <col min="1025" max="1025" width="53.42578125" style="341" customWidth="1"/>
    <col min="1026" max="1026" width="1.42578125" style="341" customWidth="1"/>
    <col min="1027" max="1029" width="14.28515625" style="341" customWidth="1"/>
    <col min="1030" max="1030" width="1.5703125" style="341" customWidth="1"/>
    <col min="1031" max="1033" width="14.28515625" style="341" customWidth="1"/>
    <col min="1034" max="1034" width="1.5703125" style="341" customWidth="1"/>
    <col min="1035" max="1035" width="15.7109375" style="341" bestFit="1" customWidth="1"/>
    <col min="1036" max="1036" width="19.85546875" style="341" bestFit="1" customWidth="1"/>
    <col min="1037" max="1280" width="9.140625" style="341"/>
    <col min="1281" max="1281" width="53.42578125" style="341" customWidth="1"/>
    <col min="1282" max="1282" width="1.42578125" style="341" customWidth="1"/>
    <col min="1283" max="1285" width="14.28515625" style="341" customWidth="1"/>
    <col min="1286" max="1286" width="1.5703125" style="341" customWidth="1"/>
    <col min="1287" max="1289" width="14.28515625" style="341" customWidth="1"/>
    <col min="1290" max="1290" width="1.5703125" style="341" customWidth="1"/>
    <col min="1291" max="1291" width="15.7109375" style="341" bestFit="1" customWidth="1"/>
    <col min="1292" max="1292" width="19.85546875" style="341" bestFit="1" customWidth="1"/>
    <col min="1293" max="1536" width="9.140625" style="341"/>
    <col min="1537" max="1537" width="53.42578125" style="341" customWidth="1"/>
    <col min="1538" max="1538" width="1.42578125" style="341" customWidth="1"/>
    <col min="1539" max="1541" width="14.28515625" style="341" customWidth="1"/>
    <col min="1542" max="1542" width="1.5703125" style="341" customWidth="1"/>
    <col min="1543" max="1545" width="14.28515625" style="341" customWidth="1"/>
    <col min="1546" max="1546" width="1.5703125" style="341" customWidth="1"/>
    <col min="1547" max="1547" width="15.7109375" style="341" bestFit="1" customWidth="1"/>
    <col min="1548" max="1548" width="19.85546875" style="341" bestFit="1" customWidth="1"/>
    <col min="1549" max="1792" width="9.140625" style="341"/>
    <col min="1793" max="1793" width="53.42578125" style="341" customWidth="1"/>
    <col min="1794" max="1794" width="1.42578125" style="341" customWidth="1"/>
    <col min="1795" max="1797" width="14.28515625" style="341" customWidth="1"/>
    <col min="1798" max="1798" width="1.5703125" style="341" customWidth="1"/>
    <col min="1799" max="1801" width="14.28515625" style="341" customWidth="1"/>
    <col min="1802" max="1802" width="1.5703125" style="341" customWidth="1"/>
    <col min="1803" max="1803" width="15.7109375" style="341" bestFit="1" customWidth="1"/>
    <col min="1804" max="1804" width="19.85546875" style="341" bestFit="1" customWidth="1"/>
    <col min="1805" max="2048" width="9.140625" style="341"/>
    <col min="2049" max="2049" width="53.42578125" style="341" customWidth="1"/>
    <col min="2050" max="2050" width="1.42578125" style="341" customWidth="1"/>
    <col min="2051" max="2053" width="14.28515625" style="341" customWidth="1"/>
    <col min="2054" max="2054" width="1.5703125" style="341" customWidth="1"/>
    <col min="2055" max="2057" width="14.28515625" style="341" customWidth="1"/>
    <col min="2058" max="2058" width="1.5703125" style="341" customWidth="1"/>
    <col min="2059" max="2059" width="15.7109375" style="341" bestFit="1" customWidth="1"/>
    <col min="2060" max="2060" width="19.85546875" style="341" bestFit="1" customWidth="1"/>
    <col min="2061" max="2304" width="9.140625" style="341"/>
    <col min="2305" max="2305" width="53.42578125" style="341" customWidth="1"/>
    <col min="2306" max="2306" width="1.42578125" style="341" customWidth="1"/>
    <col min="2307" max="2309" width="14.28515625" style="341" customWidth="1"/>
    <col min="2310" max="2310" width="1.5703125" style="341" customWidth="1"/>
    <col min="2311" max="2313" width="14.28515625" style="341" customWidth="1"/>
    <col min="2314" max="2314" width="1.5703125" style="341" customWidth="1"/>
    <col min="2315" max="2315" width="15.7109375" style="341" bestFit="1" customWidth="1"/>
    <col min="2316" max="2316" width="19.85546875" style="341" bestFit="1" customWidth="1"/>
    <col min="2317" max="2560" width="9.140625" style="341"/>
    <col min="2561" max="2561" width="53.42578125" style="341" customWidth="1"/>
    <col min="2562" max="2562" width="1.42578125" style="341" customWidth="1"/>
    <col min="2563" max="2565" width="14.28515625" style="341" customWidth="1"/>
    <col min="2566" max="2566" width="1.5703125" style="341" customWidth="1"/>
    <col min="2567" max="2569" width="14.28515625" style="341" customWidth="1"/>
    <col min="2570" max="2570" width="1.5703125" style="341" customWidth="1"/>
    <col min="2571" max="2571" width="15.7109375" style="341" bestFit="1" customWidth="1"/>
    <col min="2572" max="2572" width="19.85546875" style="341" bestFit="1" customWidth="1"/>
    <col min="2573" max="2816" width="9.140625" style="341"/>
    <col min="2817" max="2817" width="53.42578125" style="341" customWidth="1"/>
    <col min="2818" max="2818" width="1.42578125" style="341" customWidth="1"/>
    <col min="2819" max="2821" width="14.28515625" style="341" customWidth="1"/>
    <col min="2822" max="2822" width="1.5703125" style="341" customWidth="1"/>
    <col min="2823" max="2825" width="14.28515625" style="341" customWidth="1"/>
    <col min="2826" max="2826" width="1.5703125" style="341" customWidth="1"/>
    <col min="2827" max="2827" width="15.7109375" style="341" bestFit="1" customWidth="1"/>
    <col min="2828" max="2828" width="19.85546875" style="341" bestFit="1" customWidth="1"/>
    <col min="2829" max="3072" width="9.140625" style="341"/>
    <col min="3073" max="3073" width="53.42578125" style="341" customWidth="1"/>
    <col min="3074" max="3074" width="1.42578125" style="341" customWidth="1"/>
    <col min="3075" max="3077" width="14.28515625" style="341" customWidth="1"/>
    <col min="3078" max="3078" width="1.5703125" style="341" customWidth="1"/>
    <col min="3079" max="3081" width="14.28515625" style="341" customWidth="1"/>
    <col min="3082" max="3082" width="1.5703125" style="341" customWidth="1"/>
    <col min="3083" max="3083" width="15.7109375" style="341" bestFit="1" customWidth="1"/>
    <col min="3084" max="3084" width="19.85546875" style="341" bestFit="1" customWidth="1"/>
    <col min="3085" max="3328" width="9.140625" style="341"/>
    <col min="3329" max="3329" width="53.42578125" style="341" customWidth="1"/>
    <col min="3330" max="3330" width="1.42578125" style="341" customWidth="1"/>
    <col min="3331" max="3333" width="14.28515625" style="341" customWidth="1"/>
    <col min="3334" max="3334" width="1.5703125" style="341" customWidth="1"/>
    <col min="3335" max="3337" width="14.28515625" style="341" customWidth="1"/>
    <col min="3338" max="3338" width="1.5703125" style="341" customWidth="1"/>
    <col min="3339" max="3339" width="15.7109375" style="341" bestFit="1" customWidth="1"/>
    <col min="3340" max="3340" width="19.85546875" style="341" bestFit="1" customWidth="1"/>
    <col min="3341" max="3584" width="9.140625" style="341"/>
    <col min="3585" max="3585" width="53.42578125" style="341" customWidth="1"/>
    <col min="3586" max="3586" width="1.42578125" style="341" customWidth="1"/>
    <col min="3587" max="3589" width="14.28515625" style="341" customWidth="1"/>
    <col min="3590" max="3590" width="1.5703125" style="341" customWidth="1"/>
    <col min="3591" max="3593" width="14.28515625" style="341" customWidth="1"/>
    <col min="3594" max="3594" width="1.5703125" style="341" customWidth="1"/>
    <col min="3595" max="3595" width="15.7109375" style="341" bestFit="1" customWidth="1"/>
    <col min="3596" max="3596" width="19.85546875" style="341" bestFit="1" customWidth="1"/>
    <col min="3597" max="3840" width="9.140625" style="341"/>
    <col min="3841" max="3841" width="53.42578125" style="341" customWidth="1"/>
    <col min="3842" max="3842" width="1.42578125" style="341" customWidth="1"/>
    <col min="3843" max="3845" width="14.28515625" style="341" customWidth="1"/>
    <col min="3846" max="3846" width="1.5703125" style="341" customWidth="1"/>
    <col min="3847" max="3849" width="14.28515625" style="341" customWidth="1"/>
    <col min="3850" max="3850" width="1.5703125" style="341" customWidth="1"/>
    <col min="3851" max="3851" width="15.7109375" style="341" bestFit="1" customWidth="1"/>
    <col min="3852" max="3852" width="19.85546875" style="341" bestFit="1" customWidth="1"/>
    <col min="3853" max="4096" width="9.140625" style="341"/>
    <col min="4097" max="4097" width="53.42578125" style="341" customWidth="1"/>
    <col min="4098" max="4098" width="1.42578125" style="341" customWidth="1"/>
    <col min="4099" max="4101" width="14.28515625" style="341" customWidth="1"/>
    <col min="4102" max="4102" width="1.5703125" style="341" customWidth="1"/>
    <col min="4103" max="4105" width="14.28515625" style="341" customWidth="1"/>
    <col min="4106" max="4106" width="1.5703125" style="341" customWidth="1"/>
    <col min="4107" max="4107" width="15.7109375" style="341" bestFit="1" customWidth="1"/>
    <col min="4108" max="4108" width="19.85546875" style="341" bestFit="1" customWidth="1"/>
    <col min="4109" max="4352" width="9.140625" style="341"/>
    <col min="4353" max="4353" width="53.42578125" style="341" customWidth="1"/>
    <col min="4354" max="4354" width="1.42578125" style="341" customWidth="1"/>
    <col min="4355" max="4357" width="14.28515625" style="341" customWidth="1"/>
    <col min="4358" max="4358" width="1.5703125" style="341" customWidth="1"/>
    <col min="4359" max="4361" width="14.28515625" style="341" customWidth="1"/>
    <col min="4362" max="4362" width="1.5703125" style="341" customWidth="1"/>
    <col min="4363" max="4363" width="15.7109375" style="341" bestFit="1" customWidth="1"/>
    <col min="4364" max="4364" width="19.85546875" style="341" bestFit="1" customWidth="1"/>
    <col min="4365" max="4608" width="9.140625" style="341"/>
    <col min="4609" max="4609" width="53.42578125" style="341" customWidth="1"/>
    <col min="4610" max="4610" width="1.42578125" style="341" customWidth="1"/>
    <col min="4611" max="4613" width="14.28515625" style="341" customWidth="1"/>
    <col min="4614" max="4614" width="1.5703125" style="341" customWidth="1"/>
    <col min="4615" max="4617" width="14.28515625" style="341" customWidth="1"/>
    <col min="4618" max="4618" width="1.5703125" style="341" customWidth="1"/>
    <col min="4619" max="4619" width="15.7109375" style="341" bestFit="1" customWidth="1"/>
    <col min="4620" max="4620" width="19.85546875" style="341" bestFit="1" customWidth="1"/>
    <col min="4621" max="4864" width="9.140625" style="341"/>
    <col min="4865" max="4865" width="53.42578125" style="341" customWidth="1"/>
    <col min="4866" max="4866" width="1.42578125" style="341" customWidth="1"/>
    <col min="4867" max="4869" width="14.28515625" style="341" customWidth="1"/>
    <col min="4870" max="4870" width="1.5703125" style="341" customWidth="1"/>
    <col min="4871" max="4873" width="14.28515625" style="341" customWidth="1"/>
    <col min="4874" max="4874" width="1.5703125" style="341" customWidth="1"/>
    <col min="4875" max="4875" width="15.7109375" style="341" bestFit="1" customWidth="1"/>
    <col min="4876" max="4876" width="19.85546875" style="341" bestFit="1" customWidth="1"/>
    <col min="4877" max="5120" width="9.140625" style="341"/>
    <col min="5121" max="5121" width="53.42578125" style="341" customWidth="1"/>
    <col min="5122" max="5122" width="1.42578125" style="341" customWidth="1"/>
    <col min="5123" max="5125" width="14.28515625" style="341" customWidth="1"/>
    <col min="5126" max="5126" width="1.5703125" style="341" customWidth="1"/>
    <col min="5127" max="5129" width="14.28515625" style="341" customWidth="1"/>
    <col min="5130" max="5130" width="1.5703125" style="341" customWidth="1"/>
    <col min="5131" max="5131" width="15.7109375" style="341" bestFit="1" customWidth="1"/>
    <col min="5132" max="5132" width="19.85546875" style="341" bestFit="1" customWidth="1"/>
    <col min="5133" max="5376" width="9.140625" style="341"/>
    <col min="5377" max="5377" width="53.42578125" style="341" customWidth="1"/>
    <col min="5378" max="5378" width="1.42578125" style="341" customWidth="1"/>
    <col min="5379" max="5381" width="14.28515625" style="341" customWidth="1"/>
    <col min="5382" max="5382" width="1.5703125" style="341" customWidth="1"/>
    <col min="5383" max="5385" width="14.28515625" style="341" customWidth="1"/>
    <col min="5386" max="5386" width="1.5703125" style="341" customWidth="1"/>
    <col min="5387" max="5387" width="15.7109375" style="341" bestFit="1" customWidth="1"/>
    <col min="5388" max="5388" width="19.85546875" style="341" bestFit="1" customWidth="1"/>
    <col min="5389" max="5632" width="9.140625" style="341"/>
    <col min="5633" max="5633" width="53.42578125" style="341" customWidth="1"/>
    <col min="5634" max="5634" width="1.42578125" style="341" customWidth="1"/>
    <col min="5635" max="5637" width="14.28515625" style="341" customWidth="1"/>
    <col min="5638" max="5638" width="1.5703125" style="341" customWidth="1"/>
    <col min="5639" max="5641" width="14.28515625" style="341" customWidth="1"/>
    <col min="5642" max="5642" width="1.5703125" style="341" customWidth="1"/>
    <col min="5643" max="5643" width="15.7109375" style="341" bestFit="1" customWidth="1"/>
    <col min="5644" max="5644" width="19.85546875" style="341" bestFit="1" customWidth="1"/>
    <col min="5645" max="5888" width="9.140625" style="341"/>
    <col min="5889" max="5889" width="53.42578125" style="341" customWidth="1"/>
    <col min="5890" max="5890" width="1.42578125" style="341" customWidth="1"/>
    <col min="5891" max="5893" width="14.28515625" style="341" customWidth="1"/>
    <col min="5894" max="5894" width="1.5703125" style="341" customWidth="1"/>
    <col min="5895" max="5897" width="14.28515625" style="341" customWidth="1"/>
    <col min="5898" max="5898" width="1.5703125" style="341" customWidth="1"/>
    <col min="5899" max="5899" width="15.7109375" style="341" bestFit="1" customWidth="1"/>
    <col min="5900" max="5900" width="19.85546875" style="341" bestFit="1" customWidth="1"/>
    <col min="5901" max="6144" width="9.140625" style="341"/>
    <col min="6145" max="6145" width="53.42578125" style="341" customWidth="1"/>
    <col min="6146" max="6146" width="1.42578125" style="341" customWidth="1"/>
    <col min="6147" max="6149" width="14.28515625" style="341" customWidth="1"/>
    <col min="6150" max="6150" width="1.5703125" style="341" customWidth="1"/>
    <col min="6151" max="6153" width="14.28515625" style="341" customWidth="1"/>
    <col min="6154" max="6154" width="1.5703125" style="341" customWidth="1"/>
    <col min="6155" max="6155" width="15.7109375" style="341" bestFit="1" customWidth="1"/>
    <col min="6156" max="6156" width="19.85546875" style="341" bestFit="1" customWidth="1"/>
    <col min="6157" max="6400" width="9.140625" style="341"/>
    <col min="6401" max="6401" width="53.42578125" style="341" customWidth="1"/>
    <col min="6402" max="6402" width="1.42578125" style="341" customWidth="1"/>
    <col min="6403" max="6405" width="14.28515625" style="341" customWidth="1"/>
    <col min="6406" max="6406" width="1.5703125" style="341" customWidth="1"/>
    <col min="6407" max="6409" width="14.28515625" style="341" customWidth="1"/>
    <col min="6410" max="6410" width="1.5703125" style="341" customWidth="1"/>
    <col min="6411" max="6411" width="15.7109375" style="341" bestFit="1" customWidth="1"/>
    <col min="6412" max="6412" width="19.85546875" style="341" bestFit="1" customWidth="1"/>
    <col min="6413" max="6656" width="9.140625" style="341"/>
    <col min="6657" max="6657" width="53.42578125" style="341" customWidth="1"/>
    <col min="6658" max="6658" width="1.42578125" style="341" customWidth="1"/>
    <col min="6659" max="6661" width="14.28515625" style="341" customWidth="1"/>
    <col min="6662" max="6662" width="1.5703125" style="341" customWidth="1"/>
    <col min="6663" max="6665" width="14.28515625" style="341" customWidth="1"/>
    <col min="6666" max="6666" width="1.5703125" style="341" customWidth="1"/>
    <col min="6667" max="6667" width="15.7109375" style="341" bestFit="1" customWidth="1"/>
    <col min="6668" max="6668" width="19.85546875" style="341" bestFit="1" customWidth="1"/>
    <col min="6669" max="6912" width="9.140625" style="341"/>
    <col min="6913" max="6913" width="53.42578125" style="341" customWidth="1"/>
    <col min="6914" max="6914" width="1.42578125" style="341" customWidth="1"/>
    <col min="6915" max="6917" width="14.28515625" style="341" customWidth="1"/>
    <col min="6918" max="6918" width="1.5703125" style="341" customWidth="1"/>
    <col min="6919" max="6921" width="14.28515625" style="341" customWidth="1"/>
    <col min="6922" max="6922" width="1.5703125" style="341" customWidth="1"/>
    <col min="6923" max="6923" width="15.7109375" style="341" bestFit="1" customWidth="1"/>
    <col min="6924" max="6924" width="19.85546875" style="341" bestFit="1" customWidth="1"/>
    <col min="6925" max="7168" width="9.140625" style="341"/>
    <col min="7169" max="7169" width="53.42578125" style="341" customWidth="1"/>
    <col min="7170" max="7170" width="1.42578125" style="341" customWidth="1"/>
    <col min="7171" max="7173" width="14.28515625" style="341" customWidth="1"/>
    <col min="7174" max="7174" width="1.5703125" style="341" customWidth="1"/>
    <col min="7175" max="7177" width="14.28515625" style="341" customWidth="1"/>
    <col min="7178" max="7178" width="1.5703125" style="341" customWidth="1"/>
    <col min="7179" max="7179" width="15.7109375" style="341" bestFit="1" customWidth="1"/>
    <col min="7180" max="7180" width="19.85546875" style="341" bestFit="1" customWidth="1"/>
    <col min="7181" max="7424" width="9.140625" style="341"/>
    <col min="7425" max="7425" width="53.42578125" style="341" customWidth="1"/>
    <col min="7426" max="7426" width="1.42578125" style="341" customWidth="1"/>
    <col min="7427" max="7429" width="14.28515625" style="341" customWidth="1"/>
    <col min="7430" max="7430" width="1.5703125" style="341" customWidth="1"/>
    <col min="7431" max="7433" width="14.28515625" style="341" customWidth="1"/>
    <col min="7434" max="7434" width="1.5703125" style="341" customWidth="1"/>
    <col min="7435" max="7435" width="15.7109375" style="341" bestFit="1" customWidth="1"/>
    <col min="7436" max="7436" width="19.85546875" style="341" bestFit="1" customWidth="1"/>
    <col min="7437" max="7680" width="9.140625" style="341"/>
    <col min="7681" max="7681" width="53.42578125" style="341" customWidth="1"/>
    <col min="7682" max="7682" width="1.42578125" style="341" customWidth="1"/>
    <col min="7683" max="7685" width="14.28515625" style="341" customWidth="1"/>
    <col min="7686" max="7686" width="1.5703125" style="341" customWidth="1"/>
    <col min="7687" max="7689" width="14.28515625" style="341" customWidth="1"/>
    <col min="7690" max="7690" width="1.5703125" style="341" customWidth="1"/>
    <col min="7691" max="7691" width="15.7109375" style="341" bestFit="1" customWidth="1"/>
    <col min="7692" max="7692" width="19.85546875" style="341" bestFit="1" customWidth="1"/>
    <col min="7693" max="7936" width="9.140625" style="341"/>
    <col min="7937" max="7937" width="53.42578125" style="341" customWidth="1"/>
    <col min="7938" max="7938" width="1.42578125" style="341" customWidth="1"/>
    <col min="7939" max="7941" width="14.28515625" style="341" customWidth="1"/>
    <col min="7942" max="7942" width="1.5703125" style="341" customWidth="1"/>
    <col min="7943" max="7945" width="14.28515625" style="341" customWidth="1"/>
    <col min="7946" max="7946" width="1.5703125" style="341" customWidth="1"/>
    <col min="7947" max="7947" width="15.7109375" style="341" bestFit="1" customWidth="1"/>
    <col min="7948" max="7948" width="19.85546875" style="341" bestFit="1" customWidth="1"/>
    <col min="7949" max="8192" width="9.140625" style="341"/>
    <col min="8193" max="8193" width="53.42578125" style="341" customWidth="1"/>
    <col min="8194" max="8194" width="1.42578125" style="341" customWidth="1"/>
    <col min="8195" max="8197" width="14.28515625" style="341" customWidth="1"/>
    <col min="8198" max="8198" width="1.5703125" style="341" customWidth="1"/>
    <col min="8199" max="8201" width="14.28515625" style="341" customWidth="1"/>
    <col min="8202" max="8202" width="1.5703125" style="341" customWidth="1"/>
    <col min="8203" max="8203" width="15.7109375" style="341" bestFit="1" customWidth="1"/>
    <col min="8204" max="8204" width="19.85546875" style="341" bestFit="1" customWidth="1"/>
    <col min="8205" max="8448" width="9.140625" style="341"/>
    <col min="8449" max="8449" width="53.42578125" style="341" customWidth="1"/>
    <col min="8450" max="8450" width="1.42578125" style="341" customWidth="1"/>
    <col min="8451" max="8453" width="14.28515625" style="341" customWidth="1"/>
    <col min="8454" max="8454" width="1.5703125" style="341" customWidth="1"/>
    <col min="8455" max="8457" width="14.28515625" style="341" customWidth="1"/>
    <col min="8458" max="8458" width="1.5703125" style="341" customWidth="1"/>
    <col min="8459" max="8459" width="15.7109375" style="341" bestFit="1" customWidth="1"/>
    <col min="8460" max="8460" width="19.85546875" style="341" bestFit="1" customWidth="1"/>
    <col min="8461" max="8704" width="9.140625" style="341"/>
    <col min="8705" max="8705" width="53.42578125" style="341" customWidth="1"/>
    <col min="8706" max="8706" width="1.42578125" style="341" customWidth="1"/>
    <col min="8707" max="8709" width="14.28515625" style="341" customWidth="1"/>
    <col min="8710" max="8710" width="1.5703125" style="341" customWidth="1"/>
    <col min="8711" max="8713" width="14.28515625" style="341" customWidth="1"/>
    <col min="8714" max="8714" width="1.5703125" style="341" customWidth="1"/>
    <col min="8715" max="8715" width="15.7109375" style="341" bestFit="1" customWidth="1"/>
    <col min="8716" max="8716" width="19.85546875" style="341" bestFit="1" customWidth="1"/>
    <col min="8717" max="8960" width="9.140625" style="341"/>
    <col min="8961" max="8961" width="53.42578125" style="341" customWidth="1"/>
    <col min="8962" max="8962" width="1.42578125" style="341" customWidth="1"/>
    <col min="8963" max="8965" width="14.28515625" style="341" customWidth="1"/>
    <col min="8966" max="8966" width="1.5703125" style="341" customWidth="1"/>
    <col min="8967" max="8969" width="14.28515625" style="341" customWidth="1"/>
    <col min="8970" max="8970" width="1.5703125" style="341" customWidth="1"/>
    <col min="8971" max="8971" width="15.7109375" style="341" bestFit="1" customWidth="1"/>
    <col min="8972" max="8972" width="19.85546875" style="341" bestFit="1" customWidth="1"/>
    <col min="8973" max="9216" width="9.140625" style="341"/>
    <col min="9217" max="9217" width="53.42578125" style="341" customWidth="1"/>
    <col min="9218" max="9218" width="1.42578125" style="341" customWidth="1"/>
    <col min="9219" max="9221" width="14.28515625" style="341" customWidth="1"/>
    <col min="9222" max="9222" width="1.5703125" style="341" customWidth="1"/>
    <col min="9223" max="9225" width="14.28515625" style="341" customWidth="1"/>
    <col min="9226" max="9226" width="1.5703125" style="341" customWidth="1"/>
    <col min="9227" max="9227" width="15.7109375" style="341" bestFit="1" customWidth="1"/>
    <col min="9228" max="9228" width="19.85546875" style="341" bestFit="1" customWidth="1"/>
    <col min="9229" max="9472" width="9.140625" style="341"/>
    <col min="9473" max="9473" width="53.42578125" style="341" customWidth="1"/>
    <col min="9474" max="9474" width="1.42578125" style="341" customWidth="1"/>
    <col min="9475" max="9477" width="14.28515625" style="341" customWidth="1"/>
    <col min="9478" max="9478" width="1.5703125" style="341" customWidth="1"/>
    <col min="9479" max="9481" width="14.28515625" style="341" customWidth="1"/>
    <col min="9482" max="9482" width="1.5703125" style="341" customWidth="1"/>
    <col min="9483" max="9483" width="15.7109375" style="341" bestFit="1" customWidth="1"/>
    <col min="9484" max="9484" width="19.85546875" style="341" bestFit="1" customWidth="1"/>
    <col min="9485" max="9728" width="9.140625" style="341"/>
    <col min="9729" max="9729" width="53.42578125" style="341" customWidth="1"/>
    <col min="9730" max="9730" width="1.42578125" style="341" customWidth="1"/>
    <col min="9731" max="9733" width="14.28515625" style="341" customWidth="1"/>
    <col min="9734" max="9734" width="1.5703125" style="341" customWidth="1"/>
    <col min="9735" max="9737" width="14.28515625" style="341" customWidth="1"/>
    <col min="9738" max="9738" width="1.5703125" style="341" customWidth="1"/>
    <col min="9739" max="9739" width="15.7109375" style="341" bestFit="1" customWidth="1"/>
    <col min="9740" max="9740" width="19.85546875" style="341" bestFit="1" customWidth="1"/>
    <col min="9741" max="9984" width="9.140625" style="341"/>
    <col min="9985" max="9985" width="53.42578125" style="341" customWidth="1"/>
    <col min="9986" max="9986" width="1.42578125" style="341" customWidth="1"/>
    <col min="9987" max="9989" width="14.28515625" style="341" customWidth="1"/>
    <col min="9990" max="9990" width="1.5703125" style="341" customWidth="1"/>
    <col min="9991" max="9993" width="14.28515625" style="341" customWidth="1"/>
    <col min="9994" max="9994" width="1.5703125" style="341" customWidth="1"/>
    <col min="9995" max="9995" width="15.7109375" style="341" bestFit="1" customWidth="1"/>
    <col min="9996" max="9996" width="19.85546875" style="341" bestFit="1" customWidth="1"/>
    <col min="9997" max="10240" width="9.140625" style="341"/>
    <col min="10241" max="10241" width="53.42578125" style="341" customWidth="1"/>
    <col min="10242" max="10242" width="1.42578125" style="341" customWidth="1"/>
    <col min="10243" max="10245" width="14.28515625" style="341" customWidth="1"/>
    <col min="10246" max="10246" width="1.5703125" style="341" customWidth="1"/>
    <col min="10247" max="10249" width="14.28515625" style="341" customWidth="1"/>
    <col min="10250" max="10250" width="1.5703125" style="341" customWidth="1"/>
    <col min="10251" max="10251" width="15.7109375" style="341" bestFit="1" customWidth="1"/>
    <col min="10252" max="10252" width="19.85546875" style="341" bestFit="1" customWidth="1"/>
    <col min="10253" max="10496" width="9.140625" style="341"/>
    <col min="10497" max="10497" width="53.42578125" style="341" customWidth="1"/>
    <col min="10498" max="10498" width="1.42578125" style="341" customWidth="1"/>
    <col min="10499" max="10501" width="14.28515625" style="341" customWidth="1"/>
    <col min="10502" max="10502" width="1.5703125" style="341" customWidth="1"/>
    <col min="10503" max="10505" width="14.28515625" style="341" customWidth="1"/>
    <col min="10506" max="10506" width="1.5703125" style="341" customWidth="1"/>
    <col min="10507" max="10507" width="15.7109375" style="341" bestFit="1" customWidth="1"/>
    <col min="10508" max="10508" width="19.85546875" style="341" bestFit="1" customWidth="1"/>
    <col min="10509" max="10752" width="9.140625" style="341"/>
    <col min="10753" max="10753" width="53.42578125" style="341" customWidth="1"/>
    <col min="10754" max="10754" width="1.42578125" style="341" customWidth="1"/>
    <col min="10755" max="10757" width="14.28515625" style="341" customWidth="1"/>
    <col min="10758" max="10758" width="1.5703125" style="341" customWidth="1"/>
    <col min="10759" max="10761" width="14.28515625" style="341" customWidth="1"/>
    <col min="10762" max="10762" width="1.5703125" style="341" customWidth="1"/>
    <col min="10763" max="10763" width="15.7109375" style="341" bestFit="1" customWidth="1"/>
    <col min="10764" max="10764" width="19.85546875" style="341" bestFit="1" customWidth="1"/>
    <col min="10765" max="11008" width="9.140625" style="341"/>
    <col min="11009" max="11009" width="53.42578125" style="341" customWidth="1"/>
    <col min="11010" max="11010" width="1.42578125" style="341" customWidth="1"/>
    <col min="11011" max="11013" width="14.28515625" style="341" customWidth="1"/>
    <col min="11014" max="11014" width="1.5703125" style="341" customWidth="1"/>
    <col min="11015" max="11017" width="14.28515625" style="341" customWidth="1"/>
    <col min="11018" max="11018" width="1.5703125" style="341" customWidth="1"/>
    <col min="11019" max="11019" width="15.7109375" style="341" bestFit="1" customWidth="1"/>
    <col min="11020" max="11020" width="19.85546875" style="341" bestFit="1" customWidth="1"/>
    <col min="11021" max="11264" width="9.140625" style="341"/>
    <col min="11265" max="11265" width="53.42578125" style="341" customWidth="1"/>
    <col min="11266" max="11266" width="1.42578125" style="341" customWidth="1"/>
    <col min="11267" max="11269" width="14.28515625" style="341" customWidth="1"/>
    <col min="11270" max="11270" width="1.5703125" style="341" customWidth="1"/>
    <col min="11271" max="11273" width="14.28515625" style="341" customWidth="1"/>
    <col min="11274" max="11274" width="1.5703125" style="341" customWidth="1"/>
    <col min="11275" max="11275" width="15.7109375" style="341" bestFit="1" customWidth="1"/>
    <col min="11276" max="11276" width="19.85546875" style="341" bestFit="1" customWidth="1"/>
    <col min="11277" max="11520" width="9.140625" style="341"/>
    <col min="11521" max="11521" width="53.42578125" style="341" customWidth="1"/>
    <col min="11522" max="11522" width="1.42578125" style="341" customWidth="1"/>
    <col min="11523" max="11525" width="14.28515625" style="341" customWidth="1"/>
    <col min="11526" max="11526" width="1.5703125" style="341" customWidth="1"/>
    <col min="11527" max="11529" width="14.28515625" style="341" customWidth="1"/>
    <col min="11530" max="11530" width="1.5703125" style="341" customWidth="1"/>
    <col min="11531" max="11531" width="15.7109375" style="341" bestFit="1" customWidth="1"/>
    <col min="11532" max="11532" width="19.85546875" style="341" bestFit="1" customWidth="1"/>
    <col min="11533" max="11776" width="9.140625" style="341"/>
    <col min="11777" max="11777" width="53.42578125" style="341" customWidth="1"/>
    <col min="11778" max="11778" width="1.42578125" style="341" customWidth="1"/>
    <col min="11779" max="11781" width="14.28515625" style="341" customWidth="1"/>
    <col min="11782" max="11782" width="1.5703125" style="341" customWidth="1"/>
    <col min="11783" max="11785" width="14.28515625" style="341" customWidth="1"/>
    <col min="11786" max="11786" width="1.5703125" style="341" customWidth="1"/>
    <col min="11787" max="11787" width="15.7109375" style="341" bestFit="1" customWidth="1"/>
    <col min="11788" max="11788" width="19.85546875" style="341" bestFit="1" customWidth="1"/>
    <col min="11789" max="12032" width="9.140625" style="341"/>
    <col min="12033" max="12033" width="53.42578125" style="341" customWidth="1"/>
    <col min="12034" max="12034" width="1.42578125" style="341" customWidth="1"/>
    <col min="12035" max="12037" width="14.28515625" style="341" customWidth="1"/>
    <col min="12038" max="12038" width="1.5703125" style="341" customWidth="1"/>
    <col min="12039" max="12041" width="14.28515625" style="341" customWidth="1"/>
    <col min="12042" max="12042" width="1.5703125" style="341" customWidth="1"/>
    <col min="12043" max="12043" width="15.7109375" style="341" bestFit="1" customWidth="1"/>
    <col min="12044" max="12044" width="19.85546875" style="341" bestFit="1" customWidth="1"/>
    <col min="12045" max="12288" width="9.140625" style="341"/>
    <col min="12289" max="12289" width="53.42578125" style="341" customWidth="1"/>
    <col min="12290" max="12290" width="1.42578125" style="341" customWidth="1"/>
    <col min="12291" max="12293" width="14.28515625" style="341" customWidth="1"/>
    <col min="12294" max="12294" width="1.5703125" style="341" customWidth="1"/>
    <col min="12295" max="12297" width="14.28515625" style="341" customWidth="1"/>
    <col min="12298" max="12298" width="1.5703125" style="341" customWidth="1"/>
    <col min="12299" max="12299" width="15.7109375" style="341" bestFit="1" customWidth="1"/>
    <col min="12300" max="12300" width="19.85546875" style="341" bestFit="1" customWidth="1"/>
    <col min="12301" max="12544" width="9.140625" style="341"/>
    <col min="12545" max="12545" width="53.42578125" style="341" customWidth="1"/>
    <col min="12546" max="12546" width="1.42578125" style="341" customWidth="1"/>
    <col min="12547" max="12549" width="14.28515625" style="341" customWidth="1"/>
    <col min="12550" max="12550" width="1.5703125" style="341" customWidth="1"/>
    <col min="12551" max="12553" width="14.28515625" style="341" customWidth="1"/>
    <col min="12554" max="12554" width="1.5703125" style="341" customWidth="1"/>
    <col min="12555" max="12555" width="15.7109375" style="341" bestFit="1" customWidth="1"/>
    <col min="12556" max="12556" width="19.85546875" style="341" bestFit="1" customWidth="1"/>
    <col min="12557" max="12800" width="9.140625" style="341"/>
    <col min="12801" max="12801" width="53.42578125" style="341" customWidth="1"/>
    <col min="12802" max="12802" width="1.42578125" style="341" customWidth="1"/>
    <col min="12803" max="12805" width="14.28515625" style="341" customWidth="1"/>
    <col min="12806" max="12806" width="1.5703125" style="341" customWidth="1"/>
    <col min="12807" max="12809" width="14.28515625" style="341" customWidth="1"/>
    <col min="12810" max="12810" width="1.5703125" style="341" customWidth="1"/>
    <col min="12811" max="12811" width="15.7109375" style="341" bestFit="1" customWidth="1"/>
    <col min="12812" max="12812" width="19.85546875" style="341" bestFit="1" customWidth="1"/>
    <col min="12813" max="13056" width="9.140625" style="341"/>
    <col min="13057" max="13057" width="53.42578125" style="341" customWidth="1"/>
    <col min="13058" max="13058" width="1.42578125" style="341" customWidth="1"/>
    <col min="13059" max="13061" width="14.28515625" style="341" customWidth="1"/>
    <col min="13062" max="13062" width="1.5703125" style="341" customWidth="1"/>
    <col min="13063" max="13065" width="14.28515625" style="341" customWidth="1"/>
    <col min="13066" max="13066" width="1.5703125" style="341" customWidth="1"/>
    <col min="13067" max="13067" width="15.7109375" style="341" bestFit="1" customWidth="1"/>
    <col min="13068" max="13068" width="19.85546875" style="341" bestFit="1" customWidth="1"/>
    <col min="13069" max="13312" width="9.140625" style="341"/>
    <col min="13313" max="13313" width="53.42578125" style="341" customWidth="1"/>
    <col min="13314" max="13314" width="1.42578125" style="341" customWidth="1"/>
    <col min="13315" max="13317" width="14.28515625" style="341" customWidth="1"/>
    <col min="13318" max="13318" width="1.5703125" style="341" customWidth="1"/>
    <col min="13319" max="13321" width="14.28515625" style="341" customWidth="1"/>
    <col min="13322" max="13322" width="1.5703125" style="341" customWidth="1"/>
    <col min="13323" max="13323" width="15.7109375" style="341" bestFit="1" customWidth="1"/>
    <col min="13324" max="13324" width="19.85546875" style="341" bestFit="1" customWidth="1"/>
    <col min="13325" max="13568" width="9.140625" style="341"/>
    <col min="13569" max="13569" width="53.42578125" style="341" customWidth="1"/>
    <col min="13570" max="13570" width="1.42578125" style="341" customWidth="1"/>
    <col min="13571" max="13573" width="14.28515625" style="341" customWidth="1"/>
    <col min="13574" max="13574" width="1.5703125" style="341" customWidth="1"/>
    <col min="13575" max="13577" width="14.28515625" style="341" customWidth="1"/>
    <col min="13578" max="13578" width="1.5703125" style="341" customWidth="1"/>
    <col min="13579" max="13579" width="15.7109375" style="341" bestFit="1" customWidth="1"/>
    <col min="13580" max="13580" width="19.85546875" style="341" bestFit="1" customWidth="1"/>
    <col min="13581" max="13824" width="9.140625" style="341"/>
    <col min="13825" max="13825" width="53.42578125" style="341" customWidth="1"/>
    <col min="13826" max="13826" width="1.42578125" style="341" customWidth="1"/>
    <col min="13827" max="13829" width="14.28515625" style="341" customWidth="1"/>
    <col min="13830" max="13830" width="1.5703125" style="341" customWidth="1"/>
    <col min="13831" max="13833" width="14.28515625" style="341" customWidth="1"/>
    <col min="13834" max="13834" width="1.5703125" style="341" customWidth="1"/>
    <col min="13835" max="13835" width="15.7109375" style="341" bestFit="1" customWidth="1"/>
    <col min="13836" max="13836" width="19.85546875" style="341" bestFit="1" customWidth="1"/>
    <col min="13837" max="14080" width="9.140625" style="341"/>
    <col min="14081" max="14081" width="53.42578125" style="341" customWidth="1"/>
    <col min="14082" max="14082" width="1.42578125" style="341" customWidth="1"/>
    <col min="14083" max="14085" width="14.28515625" style="341" customWidth="1"/>
    <col min="14086" max="14086" width="1.5703125" style="341" customWidth="1"/>
    <col min="14087" max="14089" width="14.28515625" style="341" customWidth="1"/>
    <col min="14090" max="14090" width="1.5703125" style="341" customWidth="1"/>
    <col min="14091" max="14091" width="15.7109375" style="341" bestFit="1" customWidth="1"/>
    <col min="14092" max="14092" width="19.85546875" style="341" bestFit="1" customWidth="1"/>
    <col min="14093" max="14336" width="9.140625" style="341"/>
    <col min="14337" max="14337" width="53.42578125" style="341" customWidth="1"/>
    <col min="14338" max="14338" width="1.42578125" style="341" customWidth="1"/>
    <col min="14339" max="14341" width="14.28515625" style="341" customWidth="1"/>
    <col min="14342" max="14342" width="1.5703125" style="341" customWidth="1"/>
    <col min="14343" max="14345" width="14.28515625" style="341" customWidth="1"/>
    <col min="14346" max="14346" width="1.5703125" style="341" customWidth="1"/>
    <col min="14347" max="14347" width="15.7109375" style="341" bestFit="1" customWidth="1"/>
    <col min="14348" max="14348" width="19.85546875" style="341" bestFit="1" customWidth="1"/>
    <col min="14349" max="14592" width="9.140625" style="341"/>
    <col min="14593" max="14593" width="53.42578125" style="341" customWidth="1"/>
    <col min="14594" max="14594" width="1.42578125" style="341" customWidth="1"/>
    <col min="14595" max="14597" width="14.28515625" style="341" customWidth="1"/>
    <col min="14598" max="14598" width="1.5703125" style="341" customWidth="1"/>
    <col min="14599" max="14601" width="14.28515625" style="341" customWidth="1"/>
    <col min="14602" max="14602" width="1.5703125" style="341" customWidth="1"/>
    <col min="14603" max="14603" width="15.7109375" style="341" bestFit="1" customWidth="1"/>
    <col min="14604" max="14604" width="19.85546875" style="341" bestFit="1" customWidth="1"/>
    <col min="14605" max="14848" width="9.140625" style="341"/>
    <col min="14849" max="14849" width="53.42578125" style="341" customWidth="1"/>
    <col min="14850" max="14850" width="1.42578125" style="341" customWidth="1"/>
    <col min="14851" max="14853" width="14.28515625" style="341" customWidth="1"/>
    <col min="14854" max="14854" width="1.5703125" style="341" customWidth="1"/>
    <col min="14855" max="14857" width="14.28515625" style="341" customWidth="1"/>
    <col min="14858" max="14858" width="1.5703125" style="341" customWidth="1"/>
    <col min="14859" max="14859" width="15.7109375" style="341" bestFit="1" customWidth="1"/>
    <col min="14860" max="14860" width="19.85546875" style="341" bestFit="1" customWidth="1"/>
    <col min="14861" max="15104" width="9.140625" style="341"/>
    <col min="15105" max="15105" width="53.42578125" style="341" customWidth="1"/>
    <col min="15106" max="15106" width="1.42578125" style="341" customWidth="1"/>
    <col min="15107" max="15109" width="14.28515625" style="341" customWidth="1"/>
    <col min="15110" max="15110" width="1.5703125" style="341" customWidth="1"/>
    <col min="15111" max="15113" width="14.28515625" style="341" customWidth="1"/>
    <col min="15114" max="15114" width="1.5703125" style="341" customWidth="1"/>
    <col min="15115" max="15115" width="15.7109375" style="341" bestFit="1" customWidth="1"/>
    <col min="15116" max="15116" width="19.85546875" style="341" bestFit="1" customWidth="1"/>
    <col min="15117" max="15360" width="9.140625" style="341"/>
    <col min="15361" max="15361" width="53.42578125" style="341" customWidth="1"/>
    <col min="15362" max="15362" width="1.42578125" style="341" customWidth="1"/>
    <col min="15363" max="15365" width="14.28515625" style="341" customWidth="1"/>
    <col min="15366" max="15366" width="1.5703125" style="341" customWidth="1"/>
    <col min="15367" max="15369" width="14.28515625" style="341" customWidth="1"/>
    <col min="15370" max="15370" width="1.5703125" style="341" customWidth="1"/>
    <col min="15371" max="15371" width="15.7109375" style="341" bestFit="1" customWidth="1"/>
    <col min="15372" max="15372" width="19.85546875" style="341" bestFit="1" customWidth="1"/>
    <col min="15373" max="15616" width="9.140625" style="341"/>
    <col min="15617" max="15617" width="53.42578125" style="341" customWidth="1"/>
    <col min="15618" max="15618" width="1.42578125" style="341" customWidth="1"/>
    <col min="15619" max="15621" width="14.28515625" style="341" customWidth="1"/>
    <col min="15622" max="15622" width="1.5703125" style="341" customWidth="1"/>
    <col min="15623" max="15625" width="14.28515625" style="341" customWidth="1"/>
    <col min="15626" max="15626" width="1.5703125" style="341" customWidth="1"/>
    <col min="15627" max="15627" width="15.7109375" style="341" bestFit="1" customWidth="1"/>
    <col min="15628" max="15628" width="19.85546875" style="341" bestFit="1" customWidth="1"/>
    <col min="15629" max="15872" width="9.140625" style="341"/>
    <col min="15873" max="15873" width="53.42578125" style="341" customWidth="1"/>
    <col min="15874" max="15874" width="1.42578125" style="341" customWidth="1"/>
    <col min="15875" max="15877" width="14.28515625" style="341" customWidth="1"/>
    <col min="15878" max="15878" width="1.5703125" style="341" customWidth="1"/>
    <col min="15879" max="15881" width="14.28515625" style="341" customWidth="1"/>
    <col min="15882" max="15882" width="1.5703125" style="341" customWidth="1"/>
    <col min="15883" max="15883" width="15.7109375" style="341" bestFit="1" customWidth="1"/>
    <col min="15884" max="15884" width="19.85546875" style="341" bestFit="1" customWidth="1"/>
    <col min="15885" max="16128" width="9.140625" style="341"/>
    <col min="16129" max="16129" width="53.42578125" style="341" customWidth="1"/>
    <col min="16130" max="16130" width="1.42578125" style="341" customWidth="1"/>
    <col min="16131" max="16133" width="14.28515625" style="341" customWidth="1"/>
    <col min="16134" max="16134" width="1.5703125" style="341" customWidth="1"/>
    <col min="16135" max="16137" width="14.28515625" style="341" customWidth="1"/>
    <col min="16138" max="16138" width="1.5703125" style="341" customWidth="1"/>
    <col min="16139" max="16139" width="15.7109375" style="341" bestFit="1" customWidth="1"/>
    <col min="16140" max="16140" width="19.85546875" style="341" bestFit="1" customWidth="1"/>
    <col min="16141" max="16384" width="9.140625" style="341"/>
  </cols>
  <sheetData>
    <row r="1" spans="1:19" s="319" customFormat="1" ht="18" x14ac:dyDescent="0.3">
      <c r="A1" s="27" t="s">
        <v>195</v>
      </c>
      <c r="B1" s="5"/>
      <c r="C1" s="315"/>
      <c r="D1" s="315"/>
      <c r="E1" s="315"/>
      <c r="F1" s="316"/>
      <c r="G1" s="315"/>
      <c r="H1" s="315"/>
      <c r="I1" s="315"/>
      <c r="J1" s="317"/>
      <c r="K1" s="318"/>
      <c r="L1" s="318"/>
    </row>
    <row r="2" spans="1:19" s="32" customFormat="1" ht="18" x14ac:dyDescent="0.3">
      <c r="A2" s="5" t="s">
        <v>261</v>
      </c>
      <c r="B2" s="5"/>
      <c r="C2" s="5"/>
      <c r="D2" s="28"/>
      <c r="E2" s="28"/>
      <c r="F2" s="27"/>
      <c r="G2" s="28"/>
      <c r="H2" s="28"/>
      <c r="I2" s="28"/>
      <c r="J2" s="29"/>
      <c r="K2" s="29"/>
      <c r="L2" s="30"/>
      <c r="M2" s="31"/>
      <c r="N2" s="31"/>
      <c r="O2" s="31"/>
      <c r="P2" s="31"/>
      <c r="Q2" s="31"/>
      <c r="R2" s="31"/>
      <c r="S2" s="31"/>
    </row>
    <row r="3" spans="1:19" s="319" customFormat="1" ht="15.75" customHeight="1" x14ac:dyDescent="0.3">
      <c r="A3" s="5" t="s">
        <v>12</v>
      </c>
      <c r="B3" s="5"/>
      <c r="C3" s="320"/>
      <c r="D3" s="321"/>
      <c r="E3" s="321"/>
      <c r="F3" s="322"/>
      <c r="G3" s="320"/>
      <c r="H3" s="321"/>
      <c r="I3" s="323"/>
      <c r="J3" s="317"/>
      <c r="K3" s="324"/>
      <c r="L3" s="324"/>
    </row>
    <row r="4" spans="1:19" s="319" customFormat="1" ht="12.75" customHeight="1" x14ac:dyDescent="0.3">
      <c r="C4" s="325"/>
      <c r="D4" s="325"/>
      <c r="E4" s="325"/>
      <c r="F4" s="326"/>
      <c r="G4" s="325"/>
      <c r="H4" s="325"/>
      <c r="I4" s="325"/>
      <c r="J4" s="327"/>
      <c r="K4" s="328"/>
      <c r="L4" s="328"/>
    </row>
    <row r="5" spans="1:19" s="334" customFormat="1" ht="18" x14ac:dyDescent="0.3">
      <c r="A5" s="329"/>
      <c r="B5" s="330"/>
      <c r="C5" s="806" t="s">
        <v>22</v>
      </c>
      <c r="D5" s="807"/>
      <c r="E5" s="808"/>
      <c r="F5" s="331"/>
      <c r="G5" s="182" t="s">
        <v>23</v>
      </c>
      <c r="H5" s="332"/>
      <c r="I5" s="333"/>
      <c r="J5" s="327"/>
      <c r="K5" s="189"/>
      <c r="L5" s="190"/>
    </row>
    <row r="6" spans="1:19" s="338" customFormat="1" ht="42.75" customHeight="1" x14ac:dyDescent="0.3">
      <c r="A6" s="809" t="s">
        <v>155</v>
      </c>
      <c r="B6" s="335"/>
      <c r="C6" s="41" t="s">
        <v>25</v>
      </c>
      <c r="D6" s="42" t="s">
        <v>26</v>
      </c>
      <c r="E6" s="43" t="s">
        <v>27</v>
      </c>
      <c r="F6" s="336"/>
      <c r="G6" s="45" t="s">
        <v>25</v>
      </c>
      <c r="H6" s="46" t="s">
        <v>26</v>
      </c>
      <c r="I6" s="47" t="s">
        <v>27</v>
      </c>
      <c r="J6" s="337"/>
      <c r="K6" s="194" t="s">
        <v>28</v>
      </c>
      <c r="L6" s="195" t="s">
        <v>29</v>
      </c>
    </row>
    <row r="7" spans="1:19" s="334" customFormat="1" x14ac:dyDescent="0.3">
      <c r="A7" s="810"/>
      <c r="B7" s="330"/>
      <c r="C7" s="52" t="s">
        <v>30</v>
      </c>
      <c r="D7" s="53" t="s">
        <v>30</v>
      </c>
      <c r="E7" s="54" t="s">
        <v>31</v>
      </c>
      <c r="F7" s="339"/>
      <c r="G7" s="52" t="s">
        <v>30</v>
      </c>
      <c r="H7" s="53" t="s">
        <v>30</v>
      </c>
      <c r="I7" s="54" t="s">
        <v>31</v>
      </c>
      <c r="J7" s="340"/>
      <c r="K7" s="57" t="s">
        <v>32</v>
      </c>
      <c r="L7" s="58" t="s">
        <v>32</v>
      </c>
    </row>
    <row r="8" spans="1:19" s="372" customFormat="1" ht="22.5" customHeight="1" x14ac:dyDescent="0.3">
      <c r="A8" s="371" t="s">
        <v>156</v>
      </c>
      <c r="C8" s="162">
        <v>3</v>
      </c>
      <c r="D8" s="162">
        <v>6</v>
      </c>
      <c r="E8" s="162">
        <v>215868</v>
      </c>
      <c r="F8" s="163"/>
      <c r="G8" s="162">
        <v>0</v>
      </c>
      <c r="H8" s="162">
        <v>0</v>
      </c>
      <c r="I8" s="162">
        <v>0</v>
      </c>
      <c r="J8" s="373"/>
      <c r="K8" s="373">
        <f t="shared" ref="K8:K51" si="0">G8/C8*100</f>
        <v>0</v>
      </c>
      <c r="L8" s="373">
        <f t="shared" ref="L8:L51" si="1">I8/E8*100</f>
        <v>0</v>
      </c>
    </row>
    <row r="9" spans="1:19" s="372" customFormat="1" ht="22.5" customHeight="1" x14ac:dyDescent="0.3">
      <c r="A9" s="371" t="s">
        <v>157</v>
      </c>
      <c r="C9" s="162">
        <v>156</v>
      </c>
      <c r="D9" s="162">
        <v>228</v>
      </c>
      <c r="E9" s="162">
        <v>7844366</v>
      </c>
      <c r="F9" s="163"/>
      <c r="G9" s="162">
        <v>41</v>
      </c>
      <c r="H9" s="162">
        <v>54</v>
      </c>
      <c r="I9" s="162">
        <v>2013013</v>
      </c>
      <c r="J9" s="373"/>
      <c r="K9" s="373">
        <f>G9/C9*100</f>
        <v>26.282051282051285</v>
      </c>
      <c r="L9" s="373">
        <f>I9/E9*100</f>
        <v>25.661895429152594</v>
      </c>
    </row>
    <row r="10" spans="1:19" s="372" customFormat="1" ht="22.5" customHeight="1" x14ac:dyDescent="0.3">
      <c r="A10" s="371" t="s">
        <v>158</v>
      </c>
      <c r="C10" s="162">
        <v>1</v>
      </c>
      <c r="D10" s="162">
        <v>1</v>
      </c>
      <c r="E10" s="162">
        <v>71071</v>
      </c>
      <c r="F10" s="163"/>
      <c r="G10" s="162">
        <v>1</v>
      </c>
      <c r="H10" s="162">
        <v>1</v>
      </c>
      <c r="I10" s="162">
        <v>71071</v>
      </c>
      <c r="J10" s="373"/>
      <c r="K10" s="373">
        <f t="shared" ref="K10:K12" si="2">G10/C10*100</f>
        <v>100</v>
      </c>
      <c r="L10" s="373">
        <f t="shared" ref="L10:L12" si="3">I10/E10*100</f>
        <v>100</v>
      </c>
    </row>
    <row r="11" spans="1:19" s="372" customFormat="1" ht="22.5" customHeight="1" x14ac:dyDescent="0.3">
      <c r="A11" s="371" t="s">
        <v>159</v>
      </c>
      <c r="C11" s="162">
        <v>22</v>
      </c>
      <c r="D11" s="162">
        <v>59</v>
      </c>
      <c r="E11" s="162">
        <v>1319775</v>
      </c>
      <c r="F11" s="163"/>
      <c r="G11" s="162">
        <v>8</v>
      </c>
      <c r="H11" s="162">
        <v>22</v>
      </c>
      <c r="I11" s="162">
        <v>484757</v>
      </c>
      <c r="J11" s="373"/>
      <c r="K11" s="373">
        <f t="shared" si="2"/>
        <v>36.363636363636367</v>
      </c>
      <c r="L11" s="373">
        <f t="shared" si="3"/>
        <v>36.730275994014136</v>
      </c>
    </row>
    <row r="12" spans="1:19" s="372" customFormat="1" ht="22.5" customHeight="1" x14ac:dyDescent="0.3">
      <c r="A12" s="371" t="s">
        <v>160</v>
      </c>
      <c r="C12" s="162">
        <v>42</v>
      </c>
      <c r="D12" s="162">
        <v>63</v>
      </c>
      <c r="E12" s="162">
        <v>2453876</v>
      </c>
      <c r="F12" s="163"/>
      <c r="G12" s="162">
        <v>12</v>
      </c>
      <c r="H12" s="162">
        <v>18</v>
      </c>
      <c r="I12" s="162">
        <v>792597</v>
      </c>
      <c r="J12" s="373"/>
      <c r="K12" s="373">
        <f t="shared" si="2"/>
        <v>28.571428571428569</v>
      </c>
      <c r="L12" s="373">
        <f t="shared" si="3"/>
        <v>32.29979835981932</v>
      </c>
    </row>
    <row r="13" spans="1:19" s="372" customFormat="1" ht="45" customHeight="1" x14ac:dyDescent="0.3">
      <c r="A13" s="371" t="s">
        <v>161</v>
      </c>
      <c r="C13" s="162">
        <v>25</v>
      </c>
      <c r="D13" s="162">
        <v>55</v>
      </c>
      <c r="E13" s="162">
        <v>1616439</v>
      </c>
      <c r="F13" s="163"/>
      <c r="G13" s="162">
        <v>7</v>
      </c>
      <c r="H13" s="162">
        <v>15</v>
      </c>
      <c r="I13" s="162">
        <v>459829</v>
      </c>
      <c r="J13" s="373"/>
      <c r="K13" s="373">
        <f t="shared" si="0"/>
        <v>28.000000000000004</v>
      </c>
      <c r="L13" s="373">
        <f t="shared" si="1"/>
        <v>28.447036974485272</v>
      </c>
    </row>
    <row r="14" spans="1:19" s="372" customFormat="1" ht="22.5" customHeight="1" x14ac:dyDescent="0.3">
      <c r="A14" s="371" t="s">
        <v>128</v>
      </c>
      <c r="C14" s="162">
        <v>121</v>
      </c>
      <c r="D14" s="162">
        <v>297</v>
      </c>
      <c r="E14" s="162">
        <v>7701108</v>
      </c>
      <c r="F14" s="163"/>
      <c r="G14" s="162">
        <v>32</v>
      </c>
      <c r="H14" s="162">
        <v>93</v>
      </c>
      <c r="I14" s="162">
        <v>2113599</v>
      </c>
      <c r="J14" s="373"/>
      <c r="K14" s="373">
        <f>G14/C14*100</f>
        <v>26.446280991735538</v>
      </c>
      <c r="L14" s="373">
        <f>I14/E14*100</f>
        <v>27.445388377880171</v>
      </c>
    </row>
    <row r="15" spans="1:19" s="372" customFormat="1" ht="22.5" customHeight="1" x14ac:dyDescent="0.3">
      <c r="A15" s="371" t="s">
        <v>162</v>
      </c>
      <c r="C15" s="162">
        <v>10</v>
      </c>
      <c r="D15" s="162">
        <v>23</v>
      </c>
      <c r="E15" s="162">
        <v>614513</v>
      </c>
      <c r="F15" s="163"/>
      <c r="G15" s="162">
        <v>3</v>
      </c>
      <c r="H15" s="162">
        <v>8</v>
      </c>
      <c r="I15" s="162">
        <v>182710</v>
      </c>
      <c r="J15" s="373"/>
      <c r="K15" s="373">
        <f t="shared" si="0"/>
        <v>30</v>
      </c>
      <c r="L15" s="373">
        <f t="shared" si="1"/>
        <v>29.732487351772868</v>
      </c>
    </row>
    <row r="16" spans="1:19" s="372" customFormat="1" ht="22.5" customHeight="1" x14ac:dyDescent="0.3">
      <c r="A16" s="371" t="s">
        <v>163</v>
      </c>
      <c r="C16" s="162">
        <v>20</v>
      </c>
      <c r="D16" s="162">
        <v>38</v>
      </c>
      <c r="E16" s="162">
        <v>1222363</v>
      </c>
      <c r="F16" s="163"/>
      <c r="G16" s="162">
        <v>8</v>
      </c>
      <c r="H16" s="162">
        <v>14</v>
      </c>
      <c r="I16" s="162">
        <v>436425</v>
      </c>
      <c r="J16" s="373"/>
      <c r="K16" s="373">
        <f t="shared" si="0"/>
        <v>40</v>
      </c>
      <c r="L16" s="373">
        <f t="shared" si="1"/>
        <v>35.703387618898809</v>
      </c>
    </row>
    <row r="17" spans="1:12" s="372" customFormat="1" ht="22.5" customHeight="1" x14ac:dyDescent="0.3">
      <c r="A17" s="371" t="s">
        <v>164</v>
      </c>
      <c r="C17" s="162">
        <v>4</v>
      </c>
      <c r="D17" s="162">
        <v>8</v>
      </c>
      <c r="E17" s="162">
        <v>251256</v>
      </c>
      <c r="F17" s="163"/>
      <c r="G17" s="162">
        <v>1</v>
      </c>
      <c r="H17" s="162">
        <v>3</v>
      </c>
      <c r="I17" s="162">
        <v>40339</v>
      </c>
      <c r="J17" s="373"/>
      <c r="K17" s="373">
        <f t="shared" si="0"/>
        <v>25</v>
      </c>
      <c r="L17" s="373">
        <f t="shared" si="1"/>
        <v>16.05493998153278</v>
      </c>
    </row>
    <row r="18" spans="1:12" s="372" customFormat="1" ht="45.75" customHeight="1" x14ac:dyDescent="0.3">
      <c r="A18" s="371" t="s">
        <v>165</v>
      </c>
      <c r="C18" s="162">
        <v>52</v>
      </c>
      <c r="D18" s="162">
        <v>117</v>
      </c>
      <c r="E18" s="162">
        <v>3055809</v>
      </c>
      <c r="F18" s="163"/>
      <c r="G18" s="162">
        <v>18</v>
      </c>
      <c r="H18" s="162">
        <v>40</v>
      </c>
      <c r="I18" s="162">
        <v>1186560</v>
      </c>
      <c r="J18" s="373"/>
      <c r="K18" s="373">
        <f t="shared" si="0"/>
        <v>34.615384615384613</v>
      </c>
      <c r="L18" s="373">
        <f t="shared" si="1"/>
        <v>38.829651984139062</v>
      </c>
    </row>
    <row r="19" spans="1:12" s="372" customFormat="1" ht="22.5" customHeight="1" x14ac:dyDescent="0.3">
      <c r="A19" s="371" t="s">
        <v>166</v>
      </c>
      <c r="C19" s="162">
        <v>7</v>
      </c>
      <c r="D19" s="162">
        <v>13</v>
      </c>
      <c r="E19" s="162">
        <v>382238</v>
      </c>
      <c r="F19" s="163"/>
      <c r="G19" s="162">
        <v>0</v>
      </c>
      <c r="H19" s="162">
        <v>0</v>
      </c>
      <c r="I19" s="162">
        <v>0</v>
      </c>
      <c r="J19" s="373"/>
      <c r="K19" s="373">
        <f t="shared" si="0"/>
        <v>0</v>
      </c>
      <c r="L19" s="373">
        <f t="shared" si="1"/>
        <v>0</v>
      </c>
    </row>
    <row r="20" spans="1:12" s="372" customFormat="1" ht="22.5" customHeight="1" x14ac:dyDescent="0.3">
      <c r="A20" s="371" t="s">
        <v>167</v>
      </c>
      <c r="C20" s="162">
        <v>15</v>
      </c>
      <c r="D20" s="162">
        <v>35</v>
      </c>
      <c r="E20" s="162">
        <v>829321</v>
      </c>
      <c r="F20" s="163"/>
      <c r="G20" s="162">
        <v>5</v>
      </c>
      <c r="H20" s="162">
        <v>13</v>
      </c>
      <c r="I20" s="162">
        <v>340477</v>
      </c>
      <c r="J20" s="373"/>
      <c r="K20" s="373">
        <f t="shared" si="0"/>
        <v>33.333333333333329</v>
      </c>
      <c r="L20" s="373">
        <f t="shared" si="1"/>
        <v>41.054911186380181</v>
      </c>
    </row>
    <row r="21" spans="1:12" s="372" customFormat="1" ht="22.5" customHeight="1" x14ac:dyDescent="0.3">
      <c r="A21" s="371" t="s">
        <v>168</v>
      </c>
      <c r="C21" s="162">
        <v>27</v>
      </c>
      <c r="D21" s="162">
        <v>48</v>
      </c>
      <c r="E21" s="162">
        <v>1450674</v>
      </c>
      <c r="F21" s="163"/>
      <c r="G21" s="162">
        <v>8</v>
      </c>
      <c r="H21" s="162">
        <v>15</v>
      </c>
      <c r="I21" s="162">
        <v>404635</v>
      </c>
      <c r="J21" s="373"/>
      <c r="K21" s="373">
        <f t="shared" si="0"/>
        <v>29.629629629629626</v>
      </c>
      <c r="L21" s="373">
        <f t="shared" si="1"/>
        <v>27.89289668112891</v>
      </c>
    </row>
    <row r="22" spans="1:12" s="372" customFormat="1" ht="22.5" customHeight="1" x14ac:dyDescent="0.3">
      <c r="A22" s="371" t="s">
        <v>240</v>
      </c>
      <c r="C22" s="162">
        <v>1</v>
      </c>
      <c r="D22" s="162">
        <v>1</v>
      </c>
      <c r="E22" s="162">
        <v>67903</v>
      </c>
      <c r="F22" s="163"/>
      <c r="G22" s="162">
        <v>0</v>
      </c>
      <c r="H22" s="162">
        <v>0</v>
      </c>
      <c r="I22" s="162">
        <v>0</v>
      </c>
      <c r="J22" s="373"/>
      <c r="K22" s="373">
        <f t="shared" si="0"/>
        <v>0</v>
      </c>
      <c r="L22" s="373">
        <f t="shared" si="1"/>
        <v>0</v>
      </c>
    </row>
    <row r="23" spans="1:12" s="372" customFormat="1" ht="22.5" customHeight="1" x14ac:dyDescent="0.3">
      <c r="A23" s="371" t="s">
        <v>169</v>
      </c>
      <c r="C23" s="162">
        <v>19</v>
      </c>
      <c r="D23" s="162">
        <v>33</v>
      </c>
      <c r="E23" s="162">
        <v>967717</v>
      </c>
      <c r="F23" s="163"/>
      <c r="G23" s="162">
        <v>6</v>
      </c>
      <c r="H23" s="162">
        <v>10</v>
      </c>
      <c r="I23" s="162">
        <v>333379</v>
      </c>
      <c r="J23" s="373"/>
      <c r="K23" s="373">
        <f t="shared" si="0"/>
        <v>31.578947368421051</v>
      </c>
      <c r="L23" s="373">
        <f t="shared" si="1"/>
        <v>34.450050996314005</v>
      </c>
    </row>
    <row r="24" spans="1:12" s="372" customFormat="1" ht="22.5" customHeight="1" x14ac:dyDescent="0.3">
      <c r="A24" s="371" t="s">
        <v>170</v>
      </c>
      <c r="C24" s="162">
        <v>8</v>
      </c>
      <c r="D24" s="162">
        <v>13</v>
      </c>
      <c r="E24" s="162">
        <v>534412</v>
      </c>
      <c r="F24" s="163"/>
      <c r="G24" s="162">
        <v>1</v>
      </c>
      <c r="H24" s="162">
        <v>1</v>
      </c>
      <c r="I24" s="162">
        <v>73384</v>
      </c>
      <c r="J24" s="373"/>
      <c r="K24" s="373">
        <f t="shared" si="0"/>
        <v>12.5</v>
      </c>
      <c r="L24" s="373">
        <f t="shared" si="1"/>
        <v>13.731727580967492</v>
      </c>
    </row>
    <row r="25" spans="1:12" s="372" customFormat="1" ht="22.5" customHeight="1" x14ac:dyDescent="0.3">
      <c r="A25" s="371" t="s">
        <v>171</v>
      </c>
      <c r="C25" s="162">
        <v>20</v>
      </c>
      <c r="D25" s="162">
        <v>28</v>
      </c>
      <c r="E25" s="162">
        <v>1154920</v>
      </c>
      <c r="F25" s="163"/>
      <c r="G25" s="162">
        <v>5</v>
      </c>
      <c r="H25" s="162">
        <v>7</v>
      </c>
      <c r="I25" s="162">
        <v>256053</v>
      </c>
      <c r="J25" s="373"/>
      <c r="K25" s="373">
        <f t="shared" si="0"/>
        <v>25</v>
      </c>
      <c r="L25" s="373">
        <f t="shared" si="1"/>
        <v>22.170626536902986</v>
      </c>
    </row>
    <row r="26" spans="1:12" s="372" customFormat="1" ht="22.5" customHeight="1" x14ac:dyDescent="0.3">
      <c r="A26" s="371" t="s">
        <v>241</v>
      </c>
      <c r="C26" s="162">
        <v>7</v>
      </c>
      <c r="D26" s="162">
        <v>10</v>
      </c>
      <c r="E26" s="162">
        <v>481859</v>
      </c>
      <c r="F26" s="163"/>
      <c r="G26" s="162">
        <v>1</v>
      </c>
      <c r="H26" s="162">
        <v>2</v>
      </c>
      <c r="I26" s="162">
        <v>57140</v>
      </c>
      <c r="J26" s="373"/>
      <c r="K26" s="373">
        <f t="shared" si="0"/>
        <v>14.285714285714285</v>
      </c>
      <c r="L26" s="373">
        <f t="shared" si="1"/>
        <v>11.858240688666188</v>
      </c>
    </row>
    <row r="27" spans="1:12" s="372" customFormat="1" ht="22.5" customHeight="1" x14ac:dyDescent="0.3">
      <c r="A27" s="371" t="s">
        <v>242</v>
      </c>
      <c r="C27" s="162">
        <v>7</v>
      </c>
      <c r="D27" s="162">
        <v>8</v>
      </c>
      <c r="E27" s="162">
        <v>287871</v>
      </c>
      <c r="F27" s="163"/>
      <c r="G27" s="162">
        <v>0</v>
      </c>
      <c r="H27" s="162">
        <v>0</v>
      </c>
      <c r="I27" s="162">
        <v>0</v>
      </c>
      <c r="J27" s="373"/>
      <c r="K27" s="373">
        <f t="shared" si="0"/>
        <v>0</v>
      </c>
      <c r="L27" s="373">
        <f t="shared" si="1"/>
        <v>0</v>
      </c>
    </row>
    <row r="28" spans="1:12" s="372" customFormat="1" ht="22.5" customHeight="1" x14ac:dyDescent="0.3">
      <c r="A28" s="371" t="s">
        <v>172</v>
      </c>
      <c r="C28" s="162">
        <v>15</v>
      </c>
      <c r="D28" s="162">
        <v>35</v>
      </c>
      <c r="E28" s="162">
        <v>901893</v>
      </c>
      <c r="F28" s="163"/>
      <c r="G28" s="162">
        <v>4</v>
      </c>
      <c r="H28" s="162">
        <v>11</v>
      </c>
      <c r="I28" s="162">
        <v>246163</v>
      </c>
      <c r="J28" s="373"/>
      <c r="K28" s="373">
        <f t="shared" si="0"/>
        <v>26.666666666666668</v>
      </c>
      <c r="L28" s="373">
        <f t="shared" si="1"/>
        <v>27.29403598874811</v>
      </c>
    </row>
    <row r="29" spans="1:12" s="372" customFormat="1" ht="22.5" customHeight="1" x14ac:dyDescent="0.3">
      <c r="A29" s="371" t="s">
        <v>173</v>
      </c>
      <c r="C29" s="162">
        <v>39</v>
      </c>
      <c r="D29" s="162">
        <v>78</v>
      </c>
      <c r="E29" s="162">
        <v>2431866</v>
      </c>
      <c r="F29" s="163"/>
      <c r="G29" s="162">
        <v>15</v>
      </c>
      <c r="H29" s="162">
        <v>35</v>
      </c>
      <c r="I29" s="162">
        <v>992444</v>
      </c>
      <c r="J29" s="373"/>
      <c r="K29" s="373">
        <f t="shared" si="0"/>
        <v>38.461538461538467</v>
      </c>
      <c r="L29" s="373">
        <f t="shared" si="1"/>
        <v>40.809978839294594</v>
      </c>
    </row>
    <row r="30" spans="1:12" s="372" customFormat="1" ht="22.5" customHeight="1" x14ac:dyDescent="0.3">
      <c r="A30" s="371" t="s">
        <v>174</v>
      </c>
      <c r="C30" s="162">
        <v>27</v>
      </c>
      <c r="D30" s="162">
        <v>47</v>
      </c>
      <c r="E30" s="162">
        <v>1602263</v>
      </c>
      <c r="F30" s="163"/>
      <c r="G30" s="162">
        <v>10</v>
      </c>
      <c r="H30" s="162">
        <v>15</v>
      </c>
      <c r="I30" s="162">
        <v>627750</v>
      </c>
      <c r="J30" s="373"/>
      <c r="K30" s="373">
        <f t="shared" si="0"/>
        <v>37.037037037037038</v>
      </c>
      <c r="L30" s="373">
        <f t="shared" si="1"/>
        <v>39.178961256672594</v>
      </c>
    </row>
    <row r="31" spans="1:12" s="372" customFormat="1" ht="45" customHeight="1" x14ac:dyDescent="0.3">
      <c r="A31" s="371" t="s">
        <v>175</v>
      </c>
      <c r="C31" s="162">
        <v>19</v>
      </c>
      <c r="D31" s="162">
        <v>34</v>
      </c>
      <c r="E31" s="162">
        <v>1071967</v>
      </c>
      <c r="F31" s="163"/>
      <c r="G31" s="162">
        <v>1</v>
      </c>
      <c r="H31" s="162">
        <v>1</v>
      </c>
      <c r="I31" s="162">
        <v>33148</v>
      </c>
      <c r="J31" s="373"/>
      <c r="K31" s="373">
        <f t="shared" si="0"/>
        <v>5.2631578947368416</v>
      </c>
      <c r="L31" s="373">
        <f t="shared" si="1"/>
        <v>3.0922593699246339</v>
      </c>
    </row>
    <row r="32" spans="1:12" s="372" customFormat="1" ht="45" customHeight="1" x14ac:dyDescent="0.3">
      <c r="A32" s="371" t="s">
        <v>176</v>
      </c>
      <c r="C32" s="162">
        <v>15</v>
      </c>
      <c r="D32" s="162">
        <v>16</v>
      </c>
      <c r="E32" s="162">
        <v>733180</v>
      </c>
      <c r="F32" s="163"/>
      <c r="G32" s="162">
        <v>5</v>
      </c>
      <c r="H32" s="162">
        <v>5</v>
      </c>
      <c r="I32" s="162">
        <v>278525</v>
      </c>
      <c r="J32" s="373"/>
      <c r="K32" s="373">
        <f t="shared" si="0"/>
        <v>33.333333333333329</v>
      </c>
      <c r="L32" s="373">
        <f t="shared" si="1"/>
        <v>37.98862489429608</v>
      </c>
    </row>
    <row r="33" spans="1:12" s="372" customFormat="1" ht="22.5" customHeight="1" x14ac:dyDescent="0.3">
      <c r="A33" s="371" t="s">
        <v>177</v>
      </c>
      <c r="C33" s="162">
        <v>47</v>
      </c>
      <c r="D33" s="162">
        <v>79</v>
      </c>
      <c r="E33" s="162">
        <v>2535074</v>
      </c>
      <c r="F33" s="163"/>
      <c r="G33" s="162">
        <v>18</v>
      </c>
      <c r="H33" s="162">
        <v>32</v>
      </c>
      <c r="I33" s="162">
        <v>964052</v>
      </c>
      <c r="J33" s="373"/>
      <c r="K33" s="373">
        <f t="shared" si="0"/>
        <v>38.297872340425535</v>
      </c>
      <c r="L33" s="373">
        <f t="shared" si="1"/>
        <v>38.028554590516883</v>
      </c>
    </row>
    <row r="34" spans="1:12" s="372" customFormat="1" ht="22.5" customHeight="1" x14ac:dyDescent="0.3">
      <c r="A34" s="371" t="s">
        <v>178</v>
      </c>
      <c r="C34" s="162">
        <v>7</v>
      </c>
      <c r="D34" s="162">
        <v>17</v>
      </c>
      <c r="E34" s="162">
        <v>412439</v>
      </c>
      <c r="F34" s="163"/>
      <c r="G34" s="162">
        <v>3</v>
      </c>
      <c r="H34" s="162">
        <v>6</v>
      </c>
      <c r="I34" s="162">
        <v>205556</v>
      </c>
      <c r="J34" s="373"/>
      <c r="K34" s="373">
        <f t="shared" si="0"/>
        <v>42.857142857142854</v>
      </c>
      <c r="L34" s="373">
        <f t="shared" si="1"/>
        <v>49.839127725554569</v>
      </c>
    </row>
    <row r="35" spans="1:12" s="372" customFormat="1" ht="22.5" customHeight="1" x14ac:dyDescent="0.3">
      <c r="A35" s="371" t="s">
        <v>179</v>
      </c>
      <c r="C35" s="162">
        <v>8</v>
      </c>
      <c r="D35" s="162">
        <v>25</v>
      </c>
      <c r="E35" s="162">
        <v>514251</v>
      </c>
      <c r="F35" s="163"/>
      <c r="G35" s="162">
        <v>4</v>
      </c>
      <c r="H35" s="162">
        <v>17</v>
      </c>
      <c r="I35" s="162">
        <v>225038</v>
      </c>
      <c r="J35" s="373"/>
      <c r="K35" s="373">
        <f t="shared" si="0"/>
        <v>50</v>
      </c>
      <c r="L35" s="373">
        <f t="shared" si="1"/>
        <v>43.760342712021952</v>
      </c>
    </row>
    <row r="36" spans="1:12" s="372" customFormat="1" ht="22.5" customHeight="1" x14ac:dyDescent="0.3">
      <c r="A36" s="371" t="s">
        <v>180</v>
      </c>
      <c r="C36" s="162">
        <v>70</v>
      </c>
      <c r="D36" s="162">
        <v>122</v>
      </c>
      <c r="E36" s="162">
        <v>3999478</v>
      </c>
      <c r="F36" s="163"/>
      <c r="G36" s="162">
        <v>19</v>
      </c>
      <c r="H36" s="162">
        <v>35</v>
      </c>
      <c r="I36" s="162">
        <v>1146726</v>
      </c>
      <c r="J36" s="373"/>
      <c r="K36" s="373">
        <f t="shared" si="0"/>
        <v>27.142857142857142</v>
      </c>
      <c r="L36" s="373">
        <f t="shared" si="1"/>
        <v>28.67189168186448</v>
      </c>
    </row>
    <row r="37" spans="1:12" s="372" customFormat="1" ht="22.5" customHeight="1" x14ac:dyDescent="0.3">
      <c r="A37" s="371" t="s">
        <v>243</v>
      </c>
      <c r="C37" s="162">
        <v>6</v>
      </c>
      <c r="D37" s="162">
        <v>13</v>
      </c>
      <c r="E37" s="162">
        <v>370821</v>
      </c>
      <c r="F37" s="163"/>
      <c r="G37" s="162"/>
      <c r="H37" s="162"/>
      <c r="I37" s="162"/>
      <c r="J37" s="373"/>
      <c r="K37" s="373">
        <f t="shared" si="0"/>
        <v>0</v>
      </c>
      <c r="L37" s="373">
        <f t="shared" si="1"/>
        <v>0</v>
      </c>
    </row>
    <row r="38" spans="1:12" s="372" customFormat="1" ht="46.5" customHeight="1" x14ac:dyDescent="0.3">
      <c r="A38" s="371" t="s">
        <v>181</v>
      </c>
      <c r="C38" s="162">
        <v>20</v>
      </c>
      <c r="D38" s="162">
        <v>42</v>
      </c>
      <c r="E38" s="162">
        <v>1225241</v>
      </c>
      <c r="F38" s="163"/>
      <c r="G38" s="162">
        <v>7</v>
      </c>
      <c r="H38" s="162">
        <v>15</v>
      </c>
      <c r="I38" s="162">
        <v>496873</v>
      </c>
      <c r="J38" s="373"/>
      <c r="K38" s="373">
        <f t="shared" si="0"/>
        <v>35</v>
      </c>
      <c r="L38" s="373">
        <f t="shared" si="1"/>
        <v>40.553083026114862</v>
      </c>
    </row>
    <row r="39" spans="1:12" s="372" customFormat="1" ht="22.5" customHeight="1" x14ac:dyDescent="0.3">
      <c r="A39" s="371" t="s">
        <v>182</v>
      </c>
      <c r="C39" s="162">
        <v>3</v>
      </c>
      <c r="D39" s="162">
        <v>8</v>
      </c>
      <c r="E39" s="162">
        <v>208648</v>
      </c>
      <c r="F39" s="163"/>
      <c r="G39" s="162">
        <v>1</v>
      </c>
      <c r="H39" s="162">
        <v>4</v>
      </c>
      <c r="I39" s="162">
        <v>73742</v>
      </c>
      <c r="J39" s="373"/>
      <c r="K39" s="373">
        <f t="shared" si="0"/>
        <v>33.333333333333329</v>
      </c>
      <c r="L39" s="373">
        <f t="shared" si="1"/>
        <v>35.34277826770446</v>
      </c>
    </row>
    <row r="40" spans="1:12" s="372" customFormat="1" ht="22.5" customHeight="1" x14ac:dyDescent="0.3">
      <c r="A40" s="371" t="s">
        <v>183</v>
      </c>
      <c r="C40" s="162">
        <v>19</v>
      </c>
      <c r="D40" s="162">
        <v>29</v>
      </c>
      <c r="E40" s="162">
        <v>1040644</v>
      </c>
      <c r="F40" s="163"/>
      <c r="G40" s="162">
        <v>4</v>
      </c>
      <c r="H40" s="162">
        <v>4</v>
      </c>
      <c r="I40" s="162">
        <v>222626</v>
      </c>
      <c r="J40" s="373"/>
      <c r="K40" s="373">
        <f t="shared" si="0"/>
        <v>21.052631578947366</v>
      </c>
      <c r="L40" s="373">
        <f t="shared" si="1"/>
        <v>21.393098888765032</v>
      </c>
    </row>
    <row r="41" spans="1:12" s="372" customFormat="1" ht="22.5" customHeight="1" x14ac:dyDescent="0.3">
      <c r="A41" s="371" t="s">
        <v>184</v>
      </c>
      <c r="C41" s="162">
        <v>44</v>
      </c>
      <c r="D41" s="162">
        <v>74</v>
      </c>
      <c r="E41" s="162">
        <v>2394186</v>
      </c>
      <c r="F41" s="163"/>
      <c r="G41" s="162">
        <v>15</v>
      </c>
      <c r="H41" s="162">
        <v>32</v>
      </c>
      <c r="I41" s="162">
        <v>858018</v>
      </c>
      <c r="J41" s="373"/>
      <c r="K41" s="373">
        <f t="shared" si="0"/>
        <v>34.090909090909086</v>
      </c>
      <c r="L41" s="373">
        <f t="shared" si="1"/>
        <v>35.837566504858017</v>
      </c>
    </row>
    <row r="42" spans="1:12" s="372" customFormat="1" ht="22.5" customHeight="1" x14ac:dyDescent="0.3">
      <c r="A42" s="371" t="s">
        <v>185</v>
      </c>
      <c r="C42" s="162">
        <v>6</v>
      </c>
      <c r="D42" s="162">
        <v>8</v>
      </c>
      <c r="E42" s="162">
        <v>328152</v>
      </c>
      <c r="F42" s="163"/>
      <c r="G42" s="162">
        <v>3</v>
      </c>
      <c r="H42" s="162">
        <v>5</v>
      </c>
      <c r="I42" s="162">
        <v>185960</v>
      </c>
      <c r="J42" s="373"/>
      <c r="K42" s="373">
        <f t="shared" si="0"/>
        <v>50</v>
      </c>
      <c r="L42" s="373">
        <f t="shared" si="1"/>
        <v>56.668860771837437</v>
      </c>
    </row>
    <row r="43" spans="1:12" s="372" customFormat="1" ht="45" customHeight="1" x14ac:dyDescent="0.3">
      <c r="A43" s="371" t="s">
        <v>186</v>
      </c>
      <c r="C43" s="162">
        <v>25</v>
      </c>
      <c r="D43" s="162">
        <v>58</v>
      </c>
      <c r="E43" s="162">
        <v>1565899</v>
      </c>
      <c r="F43" s="163"/>
      <c r="G43" s="162">
        <v>6</v>
      </c>
      <c r="H43" s="162">
        <v>18</v>
      </c>
      <c r="I43" s="162">
        <v>394216</v>
      </c>
      <c r="J43" s="373"/>
      <c r="K43" s="373">
        <f t="shared" si="0"/>
        <v>24</v>
      </c>
      <c r="L43" s="373">
        <f t="shared" si="1"/>
        <v>25.175059183255115</v>
      </c>
    </row>
    <row r="44" spans="1:12" s="372" customFormat="1" ht="22.5" customHeight="1" x14ac:dyDescent="0.3">
      <c r="A44" s="371" t="s">
        <v>187</v>
      </c>
      <c r="C44" s="162">
        <v>4</v>
      </c>
      <c r="D44" s="162">
        <v>5</v>
      </c>
      <c r="E44" s="162">
        <v>211306</v>
      </c>
      <c r="F44" s="163"/>
      <c r="G44" s="162">
        <v>0</v>
      </c>
      <c r="H44" s="162">
        <v>0</v>
      </c>
      <c r="I44" s="162">
        <v>0</v>
      </c>
      <c r="J44" s="373"/>
      <c r="K44" s="373">
        <f t="shared" si="0"/>
        <v>0</v>
      </c>
      <c r="L44" s="373">
        <f t="shared" si="1"/>
        <v>0</v>
      </c>
    </row>
    <row r="45" spans="1:12" s="372" customFormat="1" ht="22.5" customHeight="1" x14ac:dyDescent="0.3">
      <c r="A45" s="371" t="s">
        <v>188</v>
      </c>
      <c r="C45" s="162">
        <v>1</v>
      </c>
      <c r="D45" s="162">
        <v>1</v>
      </c>
      <c r="E45" s="162">
        <v>72677</v>
      </c>
      <c r="F45" s="163"/>
      <c r="G45" s="162">
        <v>1</v>
      </c>
      <c r="H45" s="162">
        <v>1</v>
      </c>
      <c r="I45" s="162">
        <v>72677</v>
      </c>
      <c r="J45" s="373"/>
      <c r="K45" s="373">
        <f t="shared" si="0"/>
        <v>100</v>
      </c>
      <c r="L45" s="373">
        <f t="shared" si="1"/>
        <v>100</v>
      </c>
    </row>
    <row r="46" spans="1:12" s="372" customFormat="1" ht="22.5" customHeight="1" x14ac:dyDescent="0.3">
      <c r="A46" s="371" t="s">
        <v>189</v>
      </c>
      <c r="C46" s="162">
        <v>9</v>
      </c>
      <c r="D46" s="162">
        <v>12</v>
      </c>
      <c r="E46" s="162">
        <v>571102</v>
      </c>
      <c r="F46" s="163"/>
      <c r="G46" s="162">
        <v>5</v>
      </c>
      <c r="H46" s="162">
        <v>8</v>
      </c>
      <c r="I46" s="162">
        <v>312539</v>
      </c>
      <c r="J46" s="373"/>
      <c r="K46" s="373">
        <f t="shared" si="0"/>
        <v>55.555555555555557</v>
      </c>
      <c r="L46" s="373">
        <f t="shared" si="1"/>
        <v>54.725600680789064</v>
      </c>
    </row>
    <row r="47" spans="1:12" s="372" customFormat="1" ht="22.5" customHeight="1" x14ac:dyDescent="0.3">
      <c r="A47" s="371" t="s">
        <v>190</v>
      </c>
      <c r="C47" s="162">
        <v>28</v>
      </c>
      <c r="D47" s="162">
        <v>57</v>
      </c>
      <c r="E47" s="162">
        <v>1713744</v>
      </c>
      <c r="F47" s="163"/>
      <c r="G47" s="162">
        <v>8</v>
      </c>
      <c r="H47" s="162">
        <v>13</v>
      </c>
      <c r="I47" s="162">
        <v>497019</v>
      </c>
      <c r="J47" s="373"/>
      <c r="K47" s="373">
        <f t="shared" si="0"/>
        <v>28.571428571428569</v>
      </c>
      <c r="L47" s="373">
        <f t="shared" si="1"/>
        <v>29.001939612917681</v>
      </c>
    </row>
    <row r="48" spans="1:12" s="372" customFormat="1" ht="22.5" customHeight="1" x14ac:dyDescent="0.3">
      <c r="A48" s="371" t="s">
        <v>191</v>
      </c>
      <c r="C48" s="162">
        <v>5</v>
      </c>
      <c r="D48" s="162">
        <v>8</v>
      </c>
      <c r="E48" s="162">
        <v>333544</v>
      </c>
      <c r="F48" s="163"/>
      <c r="G48" s="162">
        <v>1</v>
      </c>
      <c r="H48" s="162">
        <v>1</v>
      </c>
      <c r="I48" s="162">
        <v>74733</v>
      </c>
      <c r="J48" s="373"/>
      <c r="K48" s="373">
        <f t="shared" si="0"/>
        <v>20</v>
      </c>
      <c r="L48" s="373">
        <f t="shared" si="1"/>
        <v>22.405739572590122</v>
      </c>
    </row>
    <row r="49" spans="1:19" s="372" customFormat="1" ht="22.5" customHeight="1" x14ac:dyDescent="0.3">
      <c r="A49" s="371" t="s">
        <v>192</v>
      </c>
      <c r="C49" s="162">
        <v>16</v>
      </c>
      <c r="D49" s="162">
        <v>36</v>
      </c>
      <c r="E49" s="162">
        <v>979462</v>
      </c>
      <c r="F49" s="163"/>
      <c r="G49" s="162">
        <v>8</v>
      </c>
      <c r="H49" s="162">
        <v>19</v>
      </c>
      <c r="I49" s="162">
        <v>485329</v>
      </c>
      <c r="J49" s="373"/>
      <c r="K49" s="373">
        <f t="shared" si="0"/>
        <v>50</v>
      </c>
      <c r="L49" s="373">
        <f t="shared" si="1"/>
        <v>49.550569598412189</v>
      </c>
    </row>
    <row r="50" spans="1:19" s="372" customFormat="1" ht="22.5" customHeight="1" x14ac:dyDescent="0.3">
      <c r="A50" s="371" t="s">
        <v>193</v>
      </c>
      <c r="C50" s="162">
        <v>11</v>
      </c>
      <c r="D50" s="162">
        <v>25</v>
      </c>
      <c r="E50" s="162">
        <v>689494</v>
      </c>
      <c r="F50" s="163"/>
      <c r="G50" s="162">
        <v>4</v>
      </c>
      <c r="H50" s="162">
        <v>9</v>
      </c>
      <c r="I50" s="162">
        <v>213816</v>
      </c>
      <c r="J50" s="373"/>
      <c r="K50" s="373">
        <f t="shared" si="0"/>
        <v>36.363636363636367</v>
      </c>
      <c r="L50" s="373">
        <f t="shared" si="1"/>
        <v>31.010567169547524</v>
      </c>
    </row>
    <row r="51" spans="1:19" s="372" customFormat="1" ht="22.5" customHeight="1" x14ac:dyDescent="0.3">
      <c r="A51" s="371" t="s">
        <v>194</v>
      </c>
      <c r="C51" s="162">
        <v>17</v>
      </c>
      <c r="D51" s="162">
        <v>41</v>
      </c>
      <c r="E51" s="162">
        <v>1076953</v>
      </c>
      <c r="F51" s="163"/>
      <c r="G51" s="162">
        <v>7</v>
      </c>
      <c r="H51" s="162">
        <v>22</v>
      </c>
      <c r="I51" s="162">
        <v>484690</v>
      </c>
      <c r="J51" s="373"/>
      <c r="K51" s="373">
        <f t="shared" si="0"/>
        <v>41.17647058823529</v>
      </c>
      <c r="L51" s="373">
        <f t="shared" si="1"/>
        <v>45.005678056516857</v>
      </c>
    </row>
    <row r="52" spans="1:19" ht="12.75" customHeight="1" x14ac:dyDescent="0.3">
      <c r="A52" s="344"/>
      <c r="B52" s="345"/>
      <c r="C52" s="346"/>
      <c r="D52" s="347"/>
      <c r="E52" s="348"/>
      <c r="F52" s="349"/>
      <c r="G52" s="346"/>
      <c r="H52" s="347"/>
      <c r="I52" s="348"/>
      <c r="K52" s="350"/>
      <c r="L52" s="351"/>
    </row>
    <row r="53" spans="1:19" s="319" customFormat="1" ht="16.5" customHeight="1" x14ac:dyDescent="0.3">
      <c r="A53" s="352" t="s">
        <v>108</v>
      </c>
      <c r="B53" s="353"/>
      <c r="C53" s="354">
        <f>SUM(C8:C51)</f>
        <v>1028</v>
      </c>
      <c r="D53" s="355">
        <f>SUM(D8:D51)</f>
        <v>1954</v>
      </c>
      <c r="E53" s="356">
        <f>SUM(E8:E51)</f>
        <v>59507643</v>
      </c>
      <c r="F53" s="357"/>
      <c r="G53" s="354">
        <f>SUM(G8:G51)</f>
        <v>306</v>
      </c>
      <c r="H53" s="355">
        <f>SUM(H8:H51)</f>
        <v>624</v>
      </c>
      <c r="I53" s="356">
        <f>SUM(I8:I51)</f>
        <v>18337608</v>
      </c>
      <c r="J53" s="327"/>
      <c r="K53" s="358">
        <f>G53/C53*100</f>
        <v>29.766536964980546</v>
      </c>
      <c r="L53" s="359">
        <f>I53/E53*100</f>
        <v>30.815550869658875</v>
      </c>
      <c r="M53" s="341"/>
    </row>
    <row r="54" spans="1:19" ht="12.75" customHeight="1" x14ac:dyDescent="0.3">
      <c r="A54" s="360"/>
      <c r="C54" s="361"/>
      <c r="D54" s="362"/>
      <c r="E54" s="363"/>
      <c r="F54" s="364"/>
      <c r="G54" s="361"/>
      <c r="H54" s="362"/>
      <c r="I54" s="365"/>
      <c r="K54" s="366"/>
      <c r="L54" s="367"/>
    </row>
    <row r="55" spans="1:19" s="105" customFormat="1" x14ac:dyDescent="0.3">
      <c r="A55" s="101"/>
      <c r="B55" s="101"/>
      <c r="C55" s="368"/>
      <c r="D55" s="368"/>
      <c r="E55" s="368"/>
      <c r="F55" s="369"/>
      <c r="G55" s="368"/>
      <c r="H55" s="368"/>
      <c r="I55" s="368"/>
      <c r="J55" s="370"/>
      <c r="K55" s="370"/>
      <c r="L55" s="370"/>
      <c r="M55" s="319"/>
    </row>
    <row r="56" spans="1:19" s="32" customFormat="1" x14ac:dyDescent="0.3">
      <c r="A56" s="100" t="s">
        <v>109</v>
      </c>
      <c r="C56" s="68"/>
      <c r="D56" s="68"/>
      <c r="E56" s="69"/>
      <c r="F56" s="70"/>
      <c r="G56" s="68"/>
      <c r="H56" s="68"/>
      <c r="I56" s="69"/>
      <c r="J56" s="71"/>
      <c r="K56" s="72"/>
      <c r="L56" s="64"/>
      <c r="M56" s="341"/>
      <c r="N56" s="31"/>
      <c r="O56" s="31"/>
      <c r="P56" s="31"/>
      <c r="Q56" s="31"/>
      <c r="R56" s="31"/>
    </row>
    <row r="57" spans="1:19" s="105" customFormat="1" ht="12.75" customHeight="1" x14ac:dyDescent="0.3">
      <c r="A57" s="100" t="s">
        <v>110</v>
      </c>
      <c r="B57" s="101"/>
      <c r="C57" s="102"/>
      <c r="D57" s="102"/>
      <c r="E57" s="102"/>
      <c r="F57" s="103"/>
      <c r="G57" s="102"/>
      <c r="H57" s="102"/>
      <c r="I57" s="102"/>
      <c r="J57" s="104"/>
      <c r="K57" s="104"/>
      <c r="L57" s="104"/>
      <c r="N57" s="31"/>
      <c r="O57" s="31"/>
      <c r="P57" s="31"/>
      <c r="Q57" s="31"/>
      <c r="R57" s="31"/>
      <c r="S57" s="32"/>
    </row>
    <row r="58" spans="1:19" s="112" customFormat="1" ht="12.75" customHeight="1" x14ac:dyDescent="0.3">
      <c r="A58" s="106" t="s">
        <v>111</v>
      </c>
      <c r="B58" s="107"/>
      <c r="C58" s="108"/>
      <c r="D58" s="108"/>
      <c r="E58" s="109"/>
      <c r="F58" s="70"/>
      <c r="G58" s="108"/>
      <c r="H58" s="108"/>
      <c r="I58" s="109"/>
      <c r="J58" s="110"/>
      <c r="K58" s="111"/>
      <c r="L58" s="111"/>
      <c r="M58" s="32"/>
      <c r="S58" s="32"/>
    </row>
    <row r="59" spans="1:19" s="32" customFormat="1" x14ac:dyDescent="0.3">
      <c r="A59" s="23" t="s">
        <v>280</v>
      </c>
      <c r="B59" s="24"/>
      <c r="C59" s="68"/>
      <c r="D59" s="68"/>
      <c r="E59" s="69"/>
      <c r="F59" s="70"/>
      <c r="G59" s="68"/>
      <c r="H59" s="68"/>
      <c r="I59" s="69"/>
      <c r="J59" s="71"/>
      <c r="K59" s="72"/>
      <c r="L59" s="64"/>
      <c r="N59" s="74"/>
      <c r="O59" s="74"/>
      <c r="P59" s="74"/>
      <c r="Q59" s="74"/>
      <c r="R59" s="74"/>
    </row>
    <row r="60" spans="1:19" x14ac:dyDescent="0.3">
      <c r="C60" s="68"/>
      <c r="D60" s="68"/>
      <c r="E60" s="69"/>
      <c r="F60" s="70"/>
      <c r="G60" s="68"/>
      <c r="H60" s="68"/>
      <c r="I60" s="69"/>
      <c r="M60" s="112"/>
    </row>
    <row r="61" spans="1:19" x14ac:dyDescent="0.3">
      <c r="M61" s="73"/>
    </row>
  </sheetData>
  <mergeCells count="2">
    <mergeCell ref="C5:E5"/>
    <mergeCell ref="A6:A7"/>
  </mergeCells>
  <printOptions horizontalCentered="1"/>
  <pageMargins left="0" right="0" top="0.39370078740157483" bottom="0.39370078740157483" header="0" footer="0"/>
  <pageSetup scale="75" orientation="landscape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S148"/>
  <sheetViews>
    <sheetView topLeftCell="A49" workbookViewId="0">
      <selection activeCell="A83" sqref="A83"/>
    </sheetView>
  </sheetViews>
  <sheetFormatPr defaultRowHeight="15" x14ac:dyDescent="0.3"/>
  <cols>
    <col min="1" max="1" width="37" style="584" customWidth="1"/>
    <col min="2" max="2" width="1.42578125" style="584" customWidth="1"/>
    <col min="3" max="5" width="14.28515625" style="635" customWidth="1"/>
    <col min="6" max="6" width="1.42578125" style="636" customWidth="1"/>
    <col min="7" max="9" width="14.28515625" style="635" customWidth="1"/>
    <col min="10" max="10" width="1.42578125" style="637" customWidth="1"/>
    <col min="11" max="11" width="21.140625" style="637" customWidth="1"/>
    <col min="12" max="12" width="26" style="637" customWidth="1"/>
    <col min="13" max="256" width="9.140625" style="508"/>
    <col min="257" max="257" width="22.42578125" style="508" customWidth="1"/>
    <col min="258" max="258" width="1.42578125" style="508" customWidth="1"/>
    <col min="259" max="261" width="14.28515625" style="508" customWidth="1"/>
    <col min="262" max="262" width="1.42578125" style="508" customWidth="1"/>
    <col min="263" max="265" width="14.28515625" style="508" customWidth="1"/>
    <col min="266" max="266" width="1.42578125" style="508" customWidth="1"/>
    <col min="267" max="267" width="15.7109375" style="508" bestFit="1" customWidth="1"/>
    <col min="268" max="268" width="19.85546875" style="508" bestFit="1" customWidth="1"/>
    <col min="269" max="512" width="9.140625" style="508"/>
    <col min="513" max="513" width="22.42578125" style="508" customWidth="1"/>
    <col min="514" max="514" width="1.42578125" style="508" customWidth="1"/>
    <col min="515" max="517" width="14.28515625" style="508" customWidth="1"/>
    <col min="518" max="518" width="1.42578125" style="508" customWidth="1"/>
    <col min="519" max="521" width="14.28515625" style="508" customWidth="1"/>
    <col min="522" max="522" width="1.42578125" style="508" customWidth="1"/>
    <col min="523" max="523" width="15.7109375" style="508" bestFit="1" customWidth="1"/>
    <col min="524" max="524" width="19.85546875" style="508" bestFit="1" customWidth="1"/>
    <col min="525" max="768" width="9.140625" style="508"/>
    <col min="769" max="769" width="22.42578125" style="508" customWidth="1"/>
    <col min="770" max="770" width="1.42578125" style="508" customWidth="1"/>
    <col min="771" max="773" width="14.28515625" style="508" customWidth="1"/>
    <col min="774" max="774" width="1.42578125" style="508" customWidth="1"/>
    <col min="775" max="777" width="14.28515625" style="508" customWidth="1"/>
    <col min="778" max="778" width="1.42578125" style="508" customWidth="1"/>
    <col min="779" max="779" width="15.7109375" style="508" bestFit="1" customWidth="1"/>
    <col min="780" max="780" width="19.85546875" style="508" bestFit="1" customWidth="1"/>
    <col min="781" max="1024" width="9.140625" style="508"/>
    <col min="1025" max="1025" width="22.42578125" style="508" customWidth="1"/>
    <col min="1026" max="1026" width="1.42578125" style="508" customWidth="1"/>
    <col min="1027" max="1029" width="14.28515625" style="508" customWidth="1"/>
    <col min="1030" max="1030" width="1.42578125" style="508" customWidth="1"/>
    <col min="1031" max="1033" width="14.28515625" style="508" customWidth="1"/>
    <col min="1034" max="1034" width="1.42578125" style="508" customWidth="1"/>
    <col min="1035" max="1035" width="15.7109375" style="508" bestFit="1" customWidth="1"/>
    <col min="1036" max="1036" width="19.85546875" style="508" bestFit="1" customWidth="1"/>
    <col min="1037" max="1280" width="9.140625" style="508"/>
    <col min="1281" max="1281" width="22.42578125" style="508" customWidth="1"/>
    <col min="1282" max="1282" width="1.42578125" style="508" customWidth="1"/>
    <col min="1283" max="1285" width="14.28515625" style="508" customWidth="1"/>
    <col min="1286" max="1286" width="1.42578125" style="508" customWidth="1"/>
    <col min="1287" max="1289" width="14.28515625" style="508" customWidth="1"/>
    <col min="1290" max="1290" width="1.42578125" style="508" customWidth="1"/>
    <col min="1291" max="1291" width="15.7109375" style="508" bestFit="1" customWidth="1"/>
    <col min="1292" max="1292" width="19.85546875" style="508" bestFit="1" customWidth="1"/>
    <col min="1293" max="1536" width="9.140625" style="508"/>
    <col min="1537" max="1537" width="22.42578125" style="508" customWidth="1"/>
    <col min="1538" max="1538" width="1.42578125" style="508" customWidth="1"/>
    <col min="1539" max="1541" width="14.28515625" style="508" customWidth="1"/>
    <col min="1542" max="1542" width="1.42578125" style="508" customWidth="1"/>
    <col min="1543" max="1545" width="14.28515625" style="508" customWidth="1"/>
    <col min="1546" max="1546" width="1.42578125" style="508" customWidth="1"/>
    <col min="1547" max="1547" width="15.7109375" style="508" bestFit="1" customWidth="1"/>
    <col min="1548" max="1548" width="19.85546875" style="508" bestFit="1" customWidth="1"/>
    <col min="1549" max="1792" width="9.140625" style="508"/>
    <col min="1793" max="1793" width="22.42578125" style="508" customWidth="1"/>
    <col min="1794" max="1794" width="1.42578125" style="508" customWidth="1"/>
    <col min="1795" max="1797" width="14.28515625" style="508" customWidth="1"/>
    <col min="1798" max="1798" width="1.42578125" style="508" customWidth="1"/>
    <col min="1799" max="1801" width="14.28515625" style="508" customWidth="1"/>
    <col min="1802" max="1802" width="1.42578125" style="508" customWidth="1"/>
    <col min="1803" max="1803" width="15.7109375" style="508" bestFit="1" customWidth="1"/>
    <col min="1804" max="1804" width="19.85546875" style="508" bestFit="1" customWidth="1"/>
    <col min="1805" max="2048" width="9.140625" style="508"/>
    <col min="2049" max="2049" width="22.42578125" style="508" customWidth="1"/>
    <col min="2050" max="2050" width="1.42578125" style="508" customWidth="1"/>
    <col min="2051" max="2053" width="14.28515625" style="508" customWidth="1"/>
    <col min="2054" max="2054" width="1.42578125" style="508" customWidth="1"/>
    <col min="2055" max="2057" width="14.28515625" style="508" customWidth="1"/>
    <col min="2058" max="2058" width="1.42578125" style="508" customWidth="1"/>
    <col min="2059" max="2059" width="15.7109375" style="508" bestFit="1" customWidth="1"/>
    <col min="2060" max="2060" width="19.85546875" style="508" bestFit="1" customWidth="1"/>
    <col min="2061" max="2304" width="9.140625" style="508"/>
    <col min="2305" max="2305" width="22.42578125" style="508" customWidth="1"/>
    <col min="2306" max="2306" width="1.42578125" style="508" customWidth="1"/>
    <col min="2307" max="2309" width="14.28515625" style="508" customWidth="1"/>
    <col min="2310" max="2310" width="1.42578125" style="508" customWidth="1"/>
    <col min="2311" max="2313" width="14.28515625" style="508" customWidth="1"/>
    <col min="2314" max="2314" width="1.42578125" style="508" customWidth="1"/>
    <col min="2315" max="2315" width="15.7109375" style="508" bestFit="1" customWidth="1"/>
    <col min="2316" max="2316" width="19.85546875" style="508" bestFit="1" customWidth="1"/>
    <col min="2317" max="2560" width="9.140625" style="508"/>
    <col min="2561" max="2561" width="22.42578125" style="508" customWidth="1"/>
    <col min="2562" max="2562" width="1.42578125" style="508" customWidth="1"/>
    <col min="2563" max="2565" width="14.28515625" style="508" customWidth="1"/>
    <col min="2566" max="2566" width="1.42578125" style="508" customWidth="1"/>
    <col min="2567" max="2569" width="14.28515625" style="508" customWidth="1"/>
    <col min="2570" max="2570" width="1.42578125" style="508" customWidth="1"/>
    <col min="2571" max="2571" width="15.7109375" style="508" bestFit="1" customWidth="1"/>
    <col min="2572" max="2572" width="19.85546875" style="508" bestFit="1" customWidth="1"/>
    <col min="2573" max="2816" width="9.140625" style="508"/>
    <col min="2817" max="2817" width="22.42578125" style="508" customWidth="1"/>
    <col min="2818" max="2818" width="1.42578125" style="508" customWidth="1"/>
    <col min="2819" max="2821" width="14.28515625" style="508" customWidth="1"/>
    <col min="2822" max="2822" width="1.42578125" style="508" customWidth="1"/>
    <col min="2823" max="2825" width="14.28515625" style="508" customWidth="1"/>
    <col min="2826" max="2826" width="1.42578125" style="508" customWidth="1"/>
    <col min="2827" max="2827" width="15.7109375" style="508" bestFit="1" customWidth="1"/>
    <col min="2828" max="2828" width="19.85546875" style="508" bestFit="1" customWidth="1"/>
    <col min="2829" max="3072" width="9.140625" style="508"/>
    <col min="3073" max="3073" width="22.42578125" style="508" customWidth="1"/>
    <col min="3074" max="3074" width="1.42578125" style="508" customWidth="1"/>
    <col min="3075" max="3077" width="14.28515625" style="508" customWidth="1"/>
    <col min="3078" max="3078" width="1.42578125" style="508" customWidth="1"/>
    <col min="3079" max="3081" width="14.28515625" style="508" customWidth="1"/>
    <col min="3082" max="3082" width="1.42578125" style="508" customWidth="1"/>
    <col min="3083" max="3083" width="15.7109375" style="508" bestFit="1" customWidth="1"/>
    <col min="3084" max="3084" width="19.85546875" style="508" bestFit="1" customWidth="1"/>
    <col min="3085" max="3328" width="9.140625" style="508"/>
    <col min="3329" max="3329" width="22.42578125" style="508" customWidth="1"/>
    <col min="3330" max="3330" width="1.42578125" style="508" customWidth="1"/>
    <col min="3331" max="3333" width="14.28515625" style="508" customWidth="1"/>
    <col min="3334" max="3334" width="1.42578125" style="508" customWidth="1"/>
    <col min="3335" max="3337" width="14.28515625" style="508" customWidth="1"/>
    <col min="3338" max="3338" width="1.42578125" style="508" customWidth="1"/>
    <col min="3339" max="3339" width="15.7109375" style="508" bestFit="1" customWidth="1"/>
    <col min="3340" max="3340" width="19.85546875" style="508" bestFit="1" customWidth="1"/>
    <col min="3341" max="3584" width="9.140625" style="508"/>
    <col min="3585" max="3585" width="22.42578125" style="508" customWidth="1"/>
    <col min="3586" max="3586" width="1.42578125" style="508" customWidth="1"/>
    <col min="3587" max="3589" width="14.28515625" style="508" customWidth="1"/>
    <col min="3590" max="3590" width="1.42578125" style="508" customWidth="1"/>
    <col min="3591" max="3593" width="14.28515625" style="508" customWidth="1"/>
    <col min="3594" max="3594" width="1.42578125" style="508" customWidth="1"/>
    <col min="3595" max="3595" width="15.7109375" style="508" bestFit="1" customWidth="1"/>
    <col min="3596" max="3596" width="19.85546875" style="508" bestFit="1" customWidth="1"/>
    <col min="3597" max="3840" width="9.140625" style="508"/>
    <col min="3841" max="3841" width="22.42578125" style="508" customWidth="1"/>
    <col min="3842" max="3842" width="1.42578125" style="508" customWidth="1"/>
    <col min="3843" max="3845" width="14.28515625" style="508" customWidth="1"/>
    <col min="3846" max="3846" width="1.42578125" style="508" customWidth="1"/>
    <col min="3847" max="3849" width="14.28515625" style="508" customWidth="1"/>
    <col min="3850" max="3850" width="1.42578125" style="508" customWidth="1"/>
    <col min="3851" max="3851" width="15.7109375" style="508" bestFit="1" customWidth="1"/>
    <col min="3852" max="3852" width="19.85546875" style="508" bestFit="1" customWidth="1"/>
    <col min="3853" max="4096" width="9.140625" style="508"/>
    <col min="4097" max="4097" width="22.42578125" style="508" customWidth="1"/>
    <col min="4098" max="4098" width="1.42578125" style="508" customWidth="1"/>
    <col min="4099" max="4101" width="14.28515625" style="508" customWidth="1"/>
    <col min="4102" max="4102" width="1.42578125" style="508" customWidth="1"/>
    <col min="4103" max="4105" width="14.28515625" style="508" customWidth="1"/>
    <col min="4106" max="4106" width="1.42578125" style="508" customWidth="1"/>
    <col min="4107" max="4107" width="15.7109375" style="508" bestFit="1" customWidth="1"/>
    <col min="4108" max="4108" width="19.85546875" style="508" bestFit="1" customWidth="1"/>
    <col min="4109" max="4352" width="9.140625" style="508"/>
    <col min="4353" max="4353" width="22.42578125" style="508" customWidth="1"/>
    <col min="4354" max="4354" width="1.42578125" style="508" customWidth="1"/>
    <col min="4355" max="4357" width="14.28515625" style="508" customWidth="1"/>
    <col min="4358" max="4358" width="1.42578125" style="508" customWidth="1"/>
    <col min="4359" max="4361" width="14.28515625" style="508" customWidth="1"/>
    <col min="4362" max="4362" width="1.42578125" style="508" customWidth="1"/>
    <col min="4363" max="4363" width="15.7109375" style="508" bestFit="1" customWidth="1"/>
    <col min="4364" max="4364" width="19.85546875" style="508" bestFit="1" customWidth="1"/>
    <col min="4365" max="4608" width="9.140625" style="508"/>
    <col min="4609" max="4609" width="22.42578125" style="508" customWidth="1"/>
    <col min="4610" max="4610" width="1.42578125" style="508" customWidth="1"/>
    <col min="4611" max="4613" width="14.28515625" style="508" customWidth="1"/>
    <col min="4614" max="4614" width="1.42578125" style="508" customWidth="1"/>
    <col min="4615" max="4617" width="14.28515625" style="508" customWidth="1"/>
    <col min="4618" max="4618" width="1.42578125" style="508" customWidth="1"/>
    <col min="4619" max="4619" width="15.7109375" style="508" bestFit="1" customWidth="1"/>
    <col min="4620" max="4620" width="19.85546875" style="508" bestFit="1" customWidth="1"/>
    <col min="4621" max="4864" width="9.140625" style="508"/>
    <col min="4865" max="4865" width="22.42578125" style="508" customWidth="1"/>
    <col min="4866" max="4866" width="1.42578125" style="508" customWidth="1"/>
    <col min="4867" max="4869" width="14.28515625" style="508" customWidth="1"/>
    <col min="4870" max="4870" width="1.42578125" style="508" customWidth="1"/>
    <col min="4871" max="4873" width="14.28515625" style="508" customWidth="1"/>
    <col min="4874" max="4874" width="1.42578125" style="508" customWidth="1"/>
    <col min="4875" max="4875" width="15.7109375" style="508" bestFit="1" customWidth="1"/>
    <col min="4876" max="4876" width="19.85546875" style="508" bestFit="1" customWidth="1"/>
    <col min="4877" max="5120" width="9.140625" style="508"/>
    <col min="5121" max="5121" width="22.42578125" style="508" customWidth="1"/>
    <col min="5122" max="5122" width="1.42578125" style="508" customWidth="1"/>
    <col min="5123" max="5125" width="14.28515625" style="508" customWidth="1"/>
    <col min="5126" max="5126" width="1.42578125" style="508" customWidth="1"/>
    <col min="5127" max="5129" width="14.28515625" style="508" customWidth="1"/>
    <col min="5130" max="5130" width="1.42578125" style="508" customWidth="1"/>
    <col min="5131" max="5131" width="15.7109375" style="508" bestFit="1" customWidth="1"/>
    <col min="5132" max="5132" width="19.85546875" style="508" bestFit="1" customWidth="1"/>
    <col min="5133" max="5376" width="9.140625" style="508"/>
    <col min="5377" max="5377" width="22.42578125" style="508" customWidth="1"/>
    <col min="5378" max="5378" width="1.42578125" style="508" customWidth="1"/>
    <col min="5379" max="5381" width="14.28515625" style="508" customWidth="1"/>
    <col min="5382" max="5382" width="1.42578125" style="508" customWidth="1"/>
    <col min="5383" max="5385" width="14.28515625" style="508" customWidth="1"/>
    <col min="5386" max="5386" width="1.42578125" style="508" customWidth="1"/>
    <col min="5387" max="5387" width="15.7109375" style="508" bestFit="1" customWidth="1"/>
    <col min="5388" max="5388" width="19.85546875" style="508" bestFit="1" customWidth="1"/>
    <col min="5389" max="5632" width="9.140625" style="508"/>
    <col min="5633" max="5633" width="22.42578125" style="508" customWidth="1"/>
    <col min="5634" max="5634" width="1.42578125" style="508" customWidth="1"/>
    <col min="5635" max="5637" width="14.28515625" style="508" customWidth="1"/>
    <col min="5638" max="5638" width="1.42578125" style="508" customWidth="1"/>
    <col min="5639" max="5641" width="14.28515625" style="508" customWidth="1"/>
    <col min="5642" max="5642" width="1.42578125" style="508" customWidth="1"/>
    <col min="5643" max="5643" width="15.7109375" style="508" bestFit="1" customWidth="1"/>
    <col min="5644" max="5644" width="19.85546875" style="508" bestFit="1" customWidth="1"/>
    <col min="5645" max="5888" width="9.140625" style="508"/>
    <col min="5889" max="5889" width="22.42578125" style="508" customWidth="1"/>
    <col min="5890" max="5890" width="1.42578125" style="508" customWidth="1"/>
    <col min="5891" max="5893" width="14.28515625" style="508" customWidth="1"/>
    <col min="5894" max="5894" width="1.42578125" style="508" customWidth="1"/>
    <col min="5895" max="5897" width="14.28515625" style="508" customWidth="1"/>
    <col min="5898" max="5898" width="1.42578125" style="508" customWidth="1"/>
    <col min="5899" max="5899" width="15.7109375" style="508" bestFit="1" customWidth="1"/>
    <col min="5900" max="5900" width="19.85546875" style="508" bestFit="1" customWidth="1"/>
    <col min="5901" max="6144" width="9.140625" style="508"/>
    <col min="6145" max="6145" width="22.42578125" style="508" customWidth="1"/>
    <col min="6146" max="6146" width="1.42578125" style="508" customWidth="1"/>
    <col min="6147" max="6149" width="14.28515625" style="508" customWidth="1"/>
    <col min="6150" max="6150" width="1.42578125" style="508" customWidth="1"/>
    <col min="6151" max="6153" width="14.28515625" style="508" customWidth="1"/>
    <col min="6154" max="6154" width="1.42578125" style="508" customWidth="1"/>
    <col min="6155" max="6155" width="15.7109375" style="508" bestFit="1" customWidth="1"/>
    <col min="6156" max="6156" width="19.85546875" style="508" bestFit="1" customWidth="1"/>
    <col min="6157" max="6400" width="9.140625" style="508"/>
    <col min="6401" max="6401" width="22.42578125" style="508" customWidth="1"/>
    <col min="6402" max="6402" width="1.42578125" style="508" customWidth="1"/>
    <col min="6403" max="6405" width="14.28515625" style="508" customWidth="1"/>
    <col min="6406" max="6406" width="1.42578125" style="508" customWidth="1"/>
    <col min="6407" max="6409" width="14.28515625" style="508" customWidth="1"/>
    <col min="6410" max="6410" width="1.42578125" style="508" customWidth="1"/>
    <col min="6411" max="6411" width="15.7109375" style="508" bestFit="1" customWidth="1"/>
    <col min="6412" max="6412" width="19.85546875" style="508" bestFit="1" customWidth="1"/>
    <col min="6413" max="6656" width="9.140625" style="508"/>
    <col min="6657" max="6657" width="22.42578125" style="508" customWidth="1"/>
    <col min="6658" max="6658" width="1.42578125" style="508" customWidth="1"/>
    <col min="6659" max="6661" width="14.28515625" style="508" customWidth="1"/>
    <col min="6662" max="6662" width="1.42578125" style="508" customWidth="1"/>
    <col min="6663" max="6665" width="14.28515625" style="508" customWidth="1"/>
    <col min="6666" max="6666" width="1.42578125" style="508" customWidth="1"/>
    <col min="6667" max="6667" width="15.7109375" style="508" bestFit="1" customWidth="1"/>
    <col min="6668" max="6668" width="19.85546875" style="508" bestFit="1" customWidth="1"/>
    <col min="6669" max="6912" width="9.140625" style="508"/>
    <col min="6913" max="6913" width="22.42578125" style="508" customWidth="1"/>
    <col min="6914" max="6914" width="1.42578125" style="508" customWidth="1"/>
    <col min="6915" max="6917" width="14.28515625" style="508" customWidth="1"/>
    <col min="6918" max="6918" width="1.42578125" style="508" customWidth="1"/>
    <col min="6919" max="6921" width="14.28515625" style="508" customWidth="1"/>
    <col min="6922" max="6922" width="1.42578125" style="508" customWidth="1"/>
    <col min="6923" max="6923" width="15.7109375" style="508" bestFit="1" customWidth="1"/>
    <col min="6924" max="6924" width="19.85546875" style="508" bestFit="1" customWidth="1"/>
    <col min="6925" max="7168" width="9.140625" style="508"/>
    <col min="7169" max="7169" width="22.42578125" style="508" customWidth="1"/>
    <col min="7170" max="7170" width="1.42578125" style="508" customWidth="1"/>
    <col min="7171" max="7173" width="14.28515625" style="508" customWidth="1"/>
    <col min="7174" max="7174" width="1.42578125" style="508" customWidth="1"/>
    <col min="7175" max="7177" width="14.28515625" style="508" customWidth="1"/>
    <col min="7178" max="7178" width="1.42578125" style="508" customWidth="1"/>
    <col min="7179" max="7179" width="15.7109375" style="508" bestFit="1" customWidth="1"/>
    <col min="7180" max="7180" width="19.85546875" style="508" bestFit="1" customWidth="1"/>
    <col min="7181" max="7424" width="9.140625" style="508"/>
    <col min="7425" max="7425" width="22.42578125" style="508" customWidth="1"/>
    <col min="7426" max="7426" width="1.42578125" style="508" customWidth="1"/>
    <col min="7427" max="7429" width="14.28515625" style="508" customWidth="1"/>
    <col min="7430" max="7430" width="1.42578125" style="508" customWidth="1"/>
    <col min="7431" max="7433" width="14.28515625" style="508" customWidth="1"/>
    <col min="7434" max="7434" width="1.42578125" style="508" customWidth="1"/>
    <col min="7435" max="7435" width="15.7109375" style="508" bestFit="1" customWidth="1"/>
    <col min="7436" max="7436" width="19.85546875" style="508" bestFit="1" customWidth="1"/>
    <col min="7437" max="7680" width="9.140625" style="508"/>
    <col min="7681" max="7681" width="22.42578125" style="508" customWidth="1"/>
    <col min="7682" max="7682" width="1.42578125" style="508" customWidth="1"/>
    <col min="7683" max="7685" width="14.28515625" style="508" customWidth="1"/>
    <col min="7686" max="7686" width="1.42578125" style="508" customWidth="1"/>
    <col min="7687" max="7689" width="14.28515625" style="508" customWidth="1"/>
    <col min="7690" max="7690" width="1.42578125" style="508" customWidth="1"/>
    <col min="7691" max="7691" width="15.7109375" style="508" bestFit="1" customWidth="1"/>
    <col min="7692" max="7692" width="19.85546875" style="508" bestFit="1" customWidth="1"/>
    <col min="7693" max="7936" width="9.140625" style="508"/>
    <col min="7937" max="7937" width="22.42578125" style="508" customWidth="1"/>
    <col min="7938" max="7938" width="1.42578125" style="508" customWidth="1"/>
    <col min="7939" max="7941" width="14.28515625" style="508" customWidth="1"/>
    <col min="7942" max="7942" width="1.42578125" style="508" customWidth="1"/>
    <col min="7943" max="7945" width="14.28515625" style="508" customWidth="1"/>
    <col min="7946" max="7946" width="1.42578125" style="508" customWidth="1"/>
    <col min="7947" max="7947" width="15.7109375" style="508" bestFit="1" customWidth="1"/>
    <col min="7948" max="7948" width="19.85546875" style="508" bestFit="1" customWidth="1"/>
    <col min="7949" max="8192" width="9.140625" style="508"/>
    <col min="8193" max="8193" width="22.42578125" style="508" customWidth="1"/>
    <col min="8194" max="8194" width="1.42578125" style="508" customWidth="1"/>
    <col min="8195" max="8197" width="14.28515625" style="508" customWidth="1"/>
    <col min="8198" max="8198" width="1.42578125" style="508" customWidth="1"/>
    <col min="8199" max="8201" width="14.28515625" style="508" customWidth="1"/>
    <col min="8202" max="8202" width="1.42578125" style="508" customWidth="1"/>
    <col min="8203" max="8203" width="15.7109375" style="508" bestFit="1" customWidth="1"/>
    <col min="8204" max="8204" width="19.85546875" style="508" bestFit="1" customWidth="1"/>
    <col min="8205" max="8448" width="9.140625" style="508"/>
    <col min="8449" max="8449" width="22.42578125" style="508" customWidth="1"/>
    <col min="8450" max="8450" width="1.42578125" style="508" customWidth="1"/>
    <col min="8451" max="8453" width="14.28515625" style="508" customWidth="1"/>
    <col min="8454" max="8454" width="1.42578125" style="508" customWidth="1"/>
    <col min="8455" max="8457" width="14.28515625" style="508" customWidth="1"/>
    <col min="8458" max="8458" width="1.42578125" style="508" customWidth="1"/>
    <col min="8459" max="8459" width="15.7109375" style="508" bestFit="1" customWidth="1"/>
    <col min="8460" max="8460" width="19.85546875" style="508" bestFit="1" customWidth="1"/>
    <col min="8461" max="8704" width="9.140625" style="508"/>
    <col min="8705" max="8705" width="22.42578125" style="508" customWidth="1"/>
    <col min="8706" max="8706" width="1.42578125" style="508" customWidth="1"/>
    <col min="8707" max="8709" width="14.28515625" style="508" customWidth="1"/>
    <col min="8710" max="8710" width="1.42578125" style="508" customWidth="1"/>
    <col min="8711" max="8713" width="14.28515625" style="508" customWidth="1"/>
    <col min="8714" max="8714" width="1.42578125" style="508" customWidth="1"/>
    <col min="8715" max="8715" width="15.7109375" style="508" bestFit="1" customWidth="1"/>
    <col min="8716" max="8716" width="19.85546875" style="508" bestFit="1" customWidth="1"/>
    <col min="8717" max="8960" width="9.140625" style="508"/>
    <col min="8961" max="8961" width="22.42578125" style="508" customWidth="1"/>
    <col min="8962" max="8962" width="1.42578125" style="508" customWidth="1"/>
    <col min="8963" max="8965" width="14.28515625" style="508" customWidth="1"/>
    <col min="8966" max="8966" width="1.42578125" style="508" customWidth="1"/>
    <col min="8967" max="8969" width="14.28515625" style="508" customWidth="1"/>
    <col min="8970" max="8970" width="1.42578125" style="508" customWidth="1"/>
    <col min="8971" max="8971" width="15.7109375" style="508" bestFit="1" customWidth="1"/>
    <col min="8972" max="8972" width="19.85546875" style="508" bestFit="1" customWidth="1"/>
    <col min="8973" max="9216" width="9.140625" style="508"/>
    <col min="9217" max="9217" width="22.42578125" style="508" customWidth="1"/>
    <col min="9218" max="9218" width="1.42578125" style="508" customWidth="1"/>
    <col min="9219" max="9221" width="14.28515625" style="508" customWidth="1"/>
    <col min="9222" max="9222" width="1.42578125" style="508" customWidth="1"/>
    <col min="9223" max="9225" width="14.28515625" style="508" customWidth="1"/>
    <col min="9226" max="9226" width="1.42578125" style="508" customWidth="1"/>
    <col min="9227" max="9227" width="15.7109375" style="508" bestFit="1" customWidth="1"/>
    <col min="9228" max="9228" width="19.85546875" style="508" bestFit="1" customWidth="1"/>
    <col min="9229" max="9472" width="9.140625" style="508"/>
    <col min="9473" max="9473" width="22.42578125" style="508" customWidth="1"/>
    <col min="9474" max="9474" width="1.42578125" style="508" customWidth="1"/>
    <col min="9475" max="9477" width="14.28515625" style="508" customWidth="1"/>
    <col min="9478" max="9478" width="1.42578125" style="508" customWidth="1"/>
    <col min="9479" max="9481" width="14.28515625" style="508" customWidth="1"/>
    <col min="9482" max="9482" width="1.42578125" style="508" customWidth="1"/>
    <col min="9483" max="9483" width="15.7109375" style="508" bestFit="1" customWidth="1"/>
    <col min="9484" max="9484" width="19.85546875" style="508" bestFit="1" customWidth="1"/>
    <col min="9485" max="9728" width="9.140625" style="508"/>
    <col min="9729" max="9729" width="22.42578125" style="508" customWidth="1"/>
    <col min="9730" max="9730" width="1.42578125" style="508" customWidth="1"/>
    <col min="9731" max="9733" width="14.28515625" style="508" customWidth="1"/>
    <col min="9734" max="9734" width="1.42578125" style="508" customWidth="1"/>
    <col min="9735" max="9737" width="14.28515625" style="508" customWidth="1"/>
    <col min="9738" max="9738" width="1.42578125" style="508" customWidth="1"/>
    <col min="9739" max="9739" width="15.7109375" style="508" bestFit="1" customWidth="1"/>
    <col min="9740" max="9740" width="19.85546875" style="508" bestFit="1" customWidth="1"/>
    <col min="9741" max="9984" width="9.140625" style="508"/>
    <col min="9985" max="9985" width="22.42578125" style="508" customWidth="1"/>
    <col min="9986" max="9986" width="1.42578125" style="508" customWidth="1"/>
    <col min="9987" max="9989" width="14.28515625" style="508" customWidth="1"/>
    <col min="9990" max="9990" width="1.42578125" style="508" customWidth="1"/>
    <col min="9991" max="9993" width="14.28515625" style="508" customWidth="1"/>
    <col min="9994" max="9994" width="1.42578125" style="508" customWidth="1"/>
    <col min="9995" max="9995" width="15.7109375" style="508" bestFit="1" customWidth="1"/>
    <col min="9996" max="9996" width="19.85546875" style="508" bestFit="1" customWidth="1"/>
    <col min="9997" max="10240" width="9.140625" style="508"/>
    <col min="10241" max="10241" width="22.42578125" style="508" customWidth="1"/>
    <col min="10242" max="10242" width="1.42578125" style="508" customWidth="1"/>
    <col min="10243" max="10245" width="14.28515625" style="508" customWidth="1"/>
    <col min="10246" max="10246" width="1.42578125" style="508" customWidth="1"/>
    <col min="10247" max="10249" width="14.28515625" style="508" customWidth="1"/>
    <col min="10250" max="10250" width="1.42578125" style="508" customWidth="1"/>
    <col min="10251" max="10251" width="15.7109375" style="508" bestFit="1" customWidth="1"/>
    <col min="10252" max="10252" width="19.85546875" style="508" bestFit="1" customWidth="1"/>
    <col min="10253" max="10496" width="9.140625" style="508"/>
    <col min="10497" max="10497" width="22.42578125" style="508" customWidth="1"/>
    <col min="10498" max="10498" width="1.42578125" style="508" customWidth="1"/>
    <col min="10499" max="10501" width="14.28515625" style="508" customWidth="1"/>
    <col min="10502" max="10502" width="1.42578125" style="508" customWidth="1"/>
    <col min="10503" max="10505" width="14.28515625" style="508" customWidth="1"/>
    <col min="10506" max="10506" width="1.42578125" style="508" customWidth="1"/>
    <col min="10507" max="10507" width="15.7109375" style="508" bestFit="1" customWidth="1"/>
    <col min="10508" max="10508" width="19.85546875" style="508" bestFit="1" customWidth="1"/>
    <col min="10509" max="10752" width="9.140625" style="508"/>
    <col min="10753" max="10753" width="22.42578125" style="508" customWidth="1"/>
    <col min="10754" max="10754" width="1.42578125" style="508" customWidth="1"/>
    <col min="10755" max="10757" width="14.28515625" style="508" customWidth="1"/>
    <col min="10758" max="10758" width="1.42578125" style="508" customWidth="1"/>
    <col min="10759" max="10761" width="14.28515625" style="508" customWidth="1"/>
    <col min="10762" max="10762" width="1.42578125" style="508" customWidth="1"/>
    <col min="10763" max="10763" width="15.7109375" style="508" bestFit="1" customWidth="1"/>
    <col min="10764" max="10764" width="19.85546875" style="508" bestFit="1" customWidth="1"/>
    <col min="10765" max="11008" width="9.140625" style="508"/>
    <col min="11009" max="11009" width="22.42578125" style="508" customWidth="1"/>
    <col min="11010" max="11010" width="1.42578125" style="508" customWidth="1"/>
    <col min="11011" max="11013" width="14.28515625" style="508" customWidth="1"/>
    <col min="11014" max="11014" width="1.42578125" style="508" customWidth="1"/>
    <col min="11015" max="11017" width="14.28515625" style="508" customWidth="1"/>
    <col min="11018" max="11018" width="1.42578125" style="508" customWidth="1"/>
    <col min="11019" max="11019" width="15.7109375" style="508" bestFit="1" customWidth="1"/>
    <col min="11020" max="11020" width="19.85546875" style="508" bestFit="1" customWidth="1"/>
    <col min="11021" max="11264" width="9.140625" style="508"/>
    <col min="11265" max="11265" width="22.42578125" style="508" customWidth="1"/>
    <col min="11266" max="11266" width="1.42578125" style="508" customWidth="1"/>
    <col min="11267" max="11269" width="14.28515625" style="508" customWidth="1"/>
    <col min="11270" max="11270" width="1.42578125" style="508" customWidth="1"/>
    <col min="11271" max="11273" width="14.28515625" style="508" customWidth="1"/>
    <col min="11274" max="11274" width="1.42578125" style="508" customWidth="1"/>
    <col min="11275" max="11275" width="15.7109375" style="508" bestFit="1" customWidth="1"/>
    <col min="11276" max="11276" width="19.85546875" style="508" bestFit="1" customWidth="1"/>
    <col min="11277" max="11520" width="9.140625" style="508"/>
    <col min="11521" max="11521" width="22.42578125" style="508" customWidth="1"/>
    <col min="11522" max="11522" width="1.42578125" style="508" customWidth="1"/>
    <col min="11523" max="11525" width="14.28515625" style="508" customWidth="1"/>
    <col min="11526" max="11526" width="1.42578125" style="508" customWidth="1"/>
    <col min="11527" max="11529" width="14.28515625" style="508" customWidth="1"/>
    <col min="11530" max="11530" width="1.42578125" style="508" customWidth="1"/>
    <col min="11531" max="11531" width="15.7109375" style="508" bestFit="1" customWidth="1"/>
    <col min="11532" max="11532" width="19.85546875" style="508" bestFit="1" customWidth="1"/>
    <col min="11533" max="11776" width="9.140625" style="508"/>
    <col min="11777" max="11777" width="22.42578125" style="508" customWidth="1"/>
    <col min="11778" max="11778" width="1.42578125" style="508" customWidth="1"/>
    <col min="11779" max="11781" width="14.28515625" style="508" customWidth="1"/>
    <col min="11782" max="11782" width="1.42578125" style="508" customWidth="1"/>
    <col min="11783" max="11785" width="14.28515625" style="508" customWidth="1"/>
    <col min="11786" max="11786" width="1.42578125" style="508" customWidth="1"/>
    <col min="11787" max="11787" width="15.7109375" style="508" bestFit="1" customWidth="1"/>
    <col min="11788" max="11788" width="19.85546875" style="508" bestFit="1" customWidth="1"/>
    <col min="11789" max="12032" width="9.140625" style="508"/>
    <col min="12033" max="12033" width="22.42578125" style="508" customWidth="1"/>
    <col min="12034" max="12034" width="1.42578125" style="508" customWidth="1"/>
    <col min="12035" max="12037" width="14.28515625" style="508" customWidth="1"/>
    <col min="12038" max="12038" width="1.42578125" style="508" customWidth="1"/>
    <col min="12039" max="12041" width="14.28515625" style="508" customWidth="1"/>
    <col min="12042" max="12042" width="1.42578125" style="508" customWidth="1"/>
    <col min="12043" max="12043" width="15.7109375" style="508" bestFit="1" customWidth="1"/>
    <col min="12044" max="12044" width="19.85546875" style="508" bestFit="1" customWidth="1"/>
    <col min="12045" max="12288" width="9.140625" style="508"/>
    <col min="12289" max="12289" width="22.42578125" style="508" customWidth="1"/>
    <col min="12290" max="12290" width="1.42578125" style="508" customWidth="1"/>
    <col min="12291" max="12293" width="14.28515625" style="508" customWidth="1"/>
    <col min="12294" max="12294" width="1.42578125" style="508" customWidth="1"/>
    <col min="12295" max="12297" width="14.28515625" style="508" customWidth="1"/>
    <col min="12298" max="12298" width="1.42578125" style="508" customWidth="1"/>
    <col min="12299" max="12299" width="15.7109375" style="508" bestFit="1" customWidth="1"/>
    <col min="12300" max="12300" width="19.85546875" style="508" bestFit="1" customWidth="1"/>
    <col min="12301" max="12544" width="9.140625" style="508"/>
    <col min="12545" max="12545" width="22.42578125" style="508" customWidth="1"/>
    <col min="12546" max="12546" width="1.42578125" style="508" customWidth="1"/>
    <col min="12547" max="12549" width="14.28515625" style="508" customWidth="1"/>
    <col min="12550" max="12550" width="1.42578125" style="508" customWidth="1"/>
    <col min="12551" max="12553" width="14.28515625" style="508" customWidth="1"/>
    <col min="12554" max="12554" width="1.42578125" style="508" customWidth="1"/>
    <col min="12555" max="12555" width="15.7109375" style="508" bestFit="1" customWidth="1"/>
    <col min="12556" max="12556" width="19.85546875" style="508" bestFit="1" customWidth="1"/>
    <col min="12557" max="12800" width="9.140625" style="508"/>
    <col min="12801" max="12801" width="22.42578125" style="508" customWidth="1"/>
    <col min="12802" max="12802" width="1.42578125" style="508" customWidth="1"/>
    <col min="12803" max="12805" width="14.28515625" style="508" customWidth="1"/>
    <col min="12806" max="12806" width="1.42578125" style="508" customWidth="1"/>
    <col min="12807" max="12809" width="14.28515625" style="508" customWidth="1"/>
    <col min="12810" max="12810" width="1.42578125" style="508" customWidth="1"/>
    <col min="12811" max="12811" width="15.7109375" style="508" bestFit="1" customWidth="1"/>
    <col min="12812" max="12812" width="19.85546875" style="508" bestFit="1" customWidth="1"/>
    <col min="12813" max="13056" width="9.140625" style="508"/>
    <col min="13057" max="13057" width="22.42578125" style="508" customWidth="1"/>
    <col min="13058" max="13058" width="1.42578125" style="508" customWidth="1"/>
    <col min="13059" max="13061" width="14.28515625" style="508" customWidth="1"/>
    <col min="13062" max="13062" width="1.42578125" style="508" customWidth="1"/>
    <col min="13063" max="13065" width="14.28515625" style="508" customWidth="1"/>
    <col min="13066" max="13066" width="1.42578125" style="508" customWidth="1"/>
    <col min="13067" max="13067" width="15.7109375" style="508" bestFit="1" customWidth="1"/>
    <col min="13068" max="13068" width="19.85546875" style="508" bestFit="1" customWidth="1"/>
    <col min="13069" max="13312" width="9.140625" style="508"/>
    <col min="13313" max="13313" width="22.42578125" style="508" customWidth="1"/>
    <col min="13314" max="13314" width="1.42578125" style="508" customWidth="1"/>
    <col min="13315" max="13317" width="14.28515625" style="508" customWidth="1"/>
    <col min="13318" max="13318" width="1.42578125" style="508" customWidth="1"/>
    <col min="13319" max="13321" width="14.28515625" style="508" customWidth="1"/>
    <col min="13322" max="13322" width="1.42578125" style="508" customWidth="1"/>
    <col min="13323" max="13323" width="15.7109375" style="508" bestFit="1" customWidth="1"/>
    <col min="13324" max="13324" width="19.85546875" style="508" bestFit="1" customWidth="1"/>
    <col min="13325" max="13568" width="9.140625" style="508"/>
    <col min="13569" max="13569" width="22.42578125" style="508" customWidth="1"/>
    <col min="13570" max="13570" width="1.42578125" style="508" customWidth="1"/>
    <col min="13571" max="13573" width="14.28515625" style="508" customWidth="1"/>
    <col min="13574" max="13574" width="1.42578125" style="508" customWidth="1"/>
    <col min="13575" max="13577" width="14.28515625" style="508" customWidth="1"/>
    <col min="13578" max="13578" width="1.42578125" style="508" customWidth="1"/>
    <col min="13579" max="13579" width="15.7109375" style="508" bestFit="1" customWidth="1"/>
    <col min="13580" max="13580" width="19.85546875" style="508" bestFit="1" customWidth="1"/>
    <col min="13581" max="13824" width="9.140625" style="508"/>
    <col min="13825" max="13825" width="22.42578125" style="508" customWidth="1"/>
    <col min="13826" max="13826" width="1.42578125" style="508" customWidth="1"/>
    <col min="13827" max="13829" width="14.28515625" style="508" customWidth="1"/>
    <col min="13830" max="13830" width="1.42578125" style="508" customWidth="1"/>
    <col min="13831" max="13833" width="14.28515625" style="508" customWidth="1"/>
    <col min="13834" max="13834" width="1.42578125" style="508" customWidth="1"/>
    <col min="13835" max="13835" width="15.7109375" style="508" bestFit="1" customWidth="1"/>
    <col min="13836" max="13836" width="19.85546875" style="508" bestFit="1" customWidth="1"/>
    <col min="13837" max="14080" width="9.140625" style="508"/>
    <col min="14081" max="14081" width="22.42578125" style="508" customWidth="1"/>
    <col min="14082" max="14082" width="1.42578125" style="508" customWidth="1"/>
    <col min="14083" max="14085" width="14.28515625" style="508" customWidth="1"/>
    <col min="14086" max="14086" width="1.42578125" style="508" customWidth="1"/>
    <col min="14087" max="14089" width="14.28515625" style="508" customWidth="1"/>
    <col min="14090" max="14090" width="1.42578125" style="508" customWidth="1"/>
    <col min="14091" max="14091" width="15.7109375" style="508" bestFit="1" customWidth="1"/>
    <col min="14092" max="14092" width="19.85546875" style="508" bestFit="1" customWidth="1"/>
    <col min="14093" max="14336" width="9.140625" style="508"/>
    <col min="14337" max="14337" width="22.42578125" style="508" customWidth="1"/>
    <col min="14338" max="14338" width="1.42578125" style="508" customWidth="1"/>
    <col min="14339" max="14341" width="14.28515625" style="508" customWidth="1"/>
    <col min="14342" max="14342" width="1.42578125" style="508" customWidth="1"/>
    <col min="14343" max="14345" width="14.28515625" style="508" customWidth="1"/>
    <col min="14346" max="14346" width="1.42578125" style="508" customWidth="1"/>
    <col min="14347" max="14347" width="15.7109375" style="508" bestFit="1" customWidth="1"/>
    <col min="14348" max="14348" width="19.85546875" style="508" bestFit="1" customWidth="1"/>
    <col min="14349" max="14592" width="9.140625" style="508"/>
    <col min="14593" max="14593" width="22.42578125" style="508" customWidth="1"/>
    <col min="14594" max="14594" width="1.42578125" style="508" customWidth="1"/>
    <col min="14595" max="14597" width="14.28515625" style="508" customWidth="1"/>
    <col min="14598" max="14598" width="1.42578125" style="508" customWidth="1"/>
    <col min="14599" max="14601" width="14.28515625" style="508" customWidth="1"/>
    <col min="14602" max="14602" width="1.42578125" style="508" customWidth="1"/>
    <col min="14603" max="14603" width="15.7109375" style="508" bestFit="1" customWidth="1"/>
    <col min="14604" max="14604" width="19.85546875" style="508" bestFit="1" customWidth="1"/>
    <col min="14605" max="14848" width="9.140625" style="508"/>
    <col min="14849" max="14849" width="22.42578125" style="508" customWidth="1"/>
    <col min="14850" max="14850" width="1.42578125" style="508" customWidth="1"/>
    <col min="14851" max="14853" width="14.28515625" style="508" customWidth="1"/>
    <col min="14854" max="14854" width="1.42578125" style="508" customWidth="1"/>
    <col min="14855" max="14857" width="14.28515625" style="508" customWidth="1"/>
    <col min="14858" max="14858" width="1.42578125" style="508" customWidth="1"/>
    <col min="14859" max="14859" width="15.7109375" style="508" bestFit="1" customWidth="1"/>
    <col min="14860" max="14860" width="19.85546875" style="508" bestFit="1" customWidth="1"/>
    <col min="14861" max="15104" width="9.140625" style="508"/>
    <col min="15105" max="15105" width="22.42578125" style="508" customWidth="1"/>
    <col min="15106" max="15106" width="1.42578125" style="508" customWidth="1"/>
    <col min="15107" max="15109" width="14.28515625" style="508" customWidth="1"/>
    <col min="15110" max="15110" width="1.42578125" style="508" customWidth="1"/>
    <col min="15111" max="15113" width="14.28515625" style="508" customWidth="1"/>
    <col min="15114" max="15114" width="1.42578125" style="508" customWidth="1"/>
    <col min="15115" max="15115" width="15.7109375" style="508" bestFit="1" customWidth="1"/>
    <col min="15116" max="15116" width="19.85546875" style="508" bestFit="1" customWidth="1"/>
    <col min="15117" max="15360" width="9.140625" style="508"/>
    <col min="15361" max="15361" width="22.42578125" style="508" customWidth="1"/>
    <col min="15362" max="15362" width="1.42578125" style="508" customWidth="1"/>
    <col min="15363" max="15365" width="14.28515625" style="508" customWidth="1"/>
    <col min="15366" max="15366" width="1.42578125" style="508" customWidth="1"/>
    <col min="15367" max="15369" width="14.28515625" style="508" customWidth="1"/>
    <col min="15370" max="15370" width="1.42578125" style="508" customWidth="1"/>
    <col min="15371" max="15371" width="15.7109375" style="508" bestFit="1" customWidth="1"/>
    <col min="15372" max="15372" width="19.85546875" style="508" bestFit="1" customWidth="1"/>
    <col min="15373" max="15616" width="9.140625" style="508"/>
    <col min="15617" max="15617" width="22.42578125" style="508" customWidth="1"/>
    <col min="15618" max="15618" width="1.42578125" style="508" customWidth="1"/>
    <col min="15619" max="15621" width="14.28515625" style="508" customWidth="1"/>
    <col min="15622" max="15622" width="1.42578125" style="508" customWidth="1"/>
    <col min="15623" max="15625" width="14.28515625" style="508" customWidth="1"/>
    <col min="15626" max="15626" width="1.42578125" style="508" customWidth="1"/>
    <col min="15627" max="15627" width="15.7109375" style="508" bestFit="1" customWidth="1"/>
    <col min="15628" max="15628" width="19.85546875" style="508" bestFit="1" customWidth="1"/>
    <col min="15629" max="15872" width="9.140625" style="508"/>
    <col min="15873" max="15873" width="22.42578125" style="508" customWidth="1"/>
    <col min="15874" max="15874" width="1.42578125" style="508" customWidth="1"/>
    <col min="15875" max="15877" width="14.28515625" style="508" customWidth="1"/>
    <col min="15878" max="15878" width="1.42578125" style="508" customWidth="1"/>
    <col min="15879" max="15881" width="14.28515625" style="508" customWidth="1"/>
    <col min="15882" max="15882" width="1.42578125" style="508" customWidth="1"/>
    <col min="15883" max="15883" width="15.7109375" style="508" bestFit="1" customWidth="1"/>
    <col min="15884" max="15884" width="19.85546875" style="508" bestFit="1" customWidth="1"/>
    <col min="15885" max="16128" width="9.140625" style="508"/>
    <col min="16129" max="16129" width="22.42578125" style="508" customWidth="1"/>
    <col min="16130" max="16130" width="1.42578125" style="508" customWidth="1"/>
    <col min="16131" max="16133" width="14.28515625" style="508" customWidth="1"/>
    <col min="16134" max="16134" width="1.42578125" style="508" customWidth="1"/>
    <col min="16135" max="16137" width="14.28515625" style="508" customWidth="1"/>
    <col min="16138" max="16138" width="1.42578125" style="508" customWidth="1"/>
    <col min="16139" max="16139" width="15.7109375" style="508" bestFit="1" customWidth="1"/>
    <col min="16140" max="16140" width="19.85546875" style="508" bestFit="1" customWidth="1"/>
    <col min="16141" max="16384" width="9.140625" style="508"/>
  </cols>
  <sheetData>
    <row r="1" spans="1:19" ht="18" x14ac:dyDescent="0.35">
      <c r="A1" s="539" t="s">
        <v>200</v>
      </c>
      <c r="B1" s="540"/>
      <c r="C1" s="541"/>
      <c r="D1" s="541"/>
      <c r="E1" s="541"/>
      <c r="F1" s="542"/>
      <c r="G1" s="541"/>
      <c r="H1" s="541"/>
      <c r="I1" s="541"/>
      <c r="J1" s="543"/>
      <c r="K1" s="543"/>
      <c r="L1" s="543"/>
    </row>
    <row r="2" spans="1:19" s="549" customFormat="1" ht="18" x14ac:dyDescent="0.3">
      <c r="A2" s="544" t="s">
        <v>261</v>
      </c>
      <c r="B2" s="544"/>
      <c r="C2" s="544"/>
      <c r="D2" s="545"/>
      <c r="E2" s="545"/>
      <c r="F2" s="539"/>
      <c r="G2" s="545"/>
      <c r="H2" s="545"/>
      <c r="I2" s="545"/>
      <c r="J2" s="546"/>
      <c r="K2" s="546"/>
      <c r="L2" s="547"/>
      <c r="M2" s="548"/>
      <c r="N2" s="548"/>
      <c r="O2" s="548"/>
      <c r="P2" s="548"/>
      <c r="Q2" s="548"/>
      <c r="R2" s="548"/>
      <c r="S2" s="548"/>
    </row>
    <row r="3" spans="1:19" ht="18" x14ac:dyDescent="0.35">
      <c r="A3" s="550" t="s">
        <v>14</v>
      </c>
      <c r="B3" s="551"/>
      <c r="C3" s="552"/>
      <c r="D3" s="552"/>
      <c r="E3" s="553"/>
      <c r="F3" s="554"/>
      <c r="G3" s="552"/>
      <c r="H3" s="552"/>
      <c r="I3" s="553"/>
      <c r="J3" s="555"/>
      <c r="K3" s="555"/>
      <c r="L3" s="555"/>
    </row>
    <row r="4" spans="1:19" ht="18" x14ac:dyDescent="0.35">
      <c r="A4" s="551"/>
      <c r="B4" s="551"/>
      <c r="C4" s="552"/>
      <c r="D4" s="552"/>
      <c r="E4" s="553"/>
      <c r="F4" s="554"/>
      <c r="G4" s="552"/>
      <c r="H4" s="552"/>
      <c r="I4" s="553"/>
      <c r="J4" s="555"/>
      <c r="K4" s="555"/>
      <c r="L4" s="555"/>
    </row>
    <row r="5" spans="1:19" s="565" customFormat="1" ht="18" x14ac:dyDescent="0.35">
      <c r="A5" s="556"/>
      <c r="B5" s="557"/>
      <c r="C5" s="558" t="s">
        <v>196</v>
      </c>
      <c r="D5" s="559"/>
      <c r="E5" s="560"/>
      <c r="F5" s="561"/>
      <c r="G5" s="558" t="s">
        <v>197</v>
      </c>
      <c r="H5" s="559"/>
      <c r="I5" s="560"/>
      <c r="J5" s="562"/>
      <c r="K5" s="563"/>
      <c r="L5" s="564"/>
    </row>
    <row r="6" spans="1:19" ht="33" customHeight="1" x14ac:dyDescent="0.3">
      <c r="A6" s="566"/>
      <c r="B6" s="567"/>
      <c r="C6" s="568" t="s">
        <v>25</v>
      </c>
      <c r="D6" s="569" t="s">
        <v>26</v>
      </c>
      <c r="E6" s="570" t="s">
        <v>27</v>
      </c>
      <c r="F6" s="571"/>
      <c r="G6" s="568" t="s">
        <v>25</v>
      </c>
      <c r="H6" s="569" t="s">
        <v>26</v>
      </c>
      <c r="I6" s="570" t="s">
        <v>27</v>
      </c>
      <c r="J6" s="572"/>
      <c r="K6" s="573" t="s">
        <v>28</v>
      </c>
      <c r="L6" s="574" t="s">
        <v>29</v>
      </c>
    </row>
    <row r="7" spans="1:19" x14ac:dyDescent="0.3">
      <c r="A7" s="575" t="s">
        <v>198</v>
      </c>
      <c r="B7" s="576"/>
      <c r="C7" s="577" t="s">
        <v>30</v>
      </c>
      <c r="D7" s="578" t="s">
        <v>30</v>
      </c>
      <c r="E7" s="579" t="s">
        <v>31</v>
      </c>
      <c r="F7" s="571"/>
      <c r="G7" s="577" t="s">
        <v>30</v>
      </c>
      <c r="H7" s="578" t="s">
        <v>30</v>
      </c>
      <c r="I7" s="579" t="s">
        <v>31</v>
      </c>
      <c r="J7" s="572"/>
      <c r="K7" s="580" t="s">
        <v>32</v>
      </c>
      <c r="L7" s="581" t="s">
        <v>32</v>
      </c>
    </row>
    <row r="8" spans="1:19" x14ac:dyDescent="0.3">
      <c r="A8" s="504"/>
      <c r="B8" s="504"/>
      <c r="C8" s="505"/>
      <c r="D8" s="505"/>
      <c r="E8" s="505"/>
      <c r="F8" s="506"/>
      <c r="G8" s="505"/>
      <c r="H8" s="505"/>
      <c r="I8" s="505"/>
      <c r="J8" s="507"/>
      <c r="K8" s="507"/>
      <c r="L8" s="507"/>
    </row>
    <row r="9" spans="1:19" s="509" customFormat="1" x14ac:dyDescent="0.3">
      <c r="A9" s="811" t="s">
        <v>199</v>
      </c>
      <c r="B9" s="811"/>
      <c r="C9" s="811"/>
      <c r="D9" s="811"/>
      <c r="E9" s="811"/>
      <c r="F9" s="811"/>
      <c r="G9" s="811"/>
      <c r="H9" s="811"/>
      <c r="I9" s="811"/>
      <c r="J9" s="811"/>
      <c r="K9" s="811"/>
      <c r="L9" s="811"/>
    </row>
    <row r="10" spans="1:19" s="509" customFormat="1" x14ac:dyDescent="0.3">
      <c r="C10" s="510">
        <v>48</v>
      </c>
      <c r="D10" s="510">
        <v>100</v>
      </c>
      <c r="E10" s="510">
        <v>3123107</v>
      </c>
      <c r="F10" s="511"/>
      <c r="G10" s="510">
        <v>14</v>
      </c>
      <c r="H10" s="510">
        <v>30</v>
      </c>
      <c r="I10" s="510">
        <v>977781</v>
      </c>
      <c r="J10" s="512"/>
      <c r="K10" s="513">
        <f>G10/C10*100</f>
        <v>29.166666666666668</v>
      </c>
      <c r="L10" s="513">
        <f>I10/E10*100</f>
        <v>31.307957108097799</v>
      </c>
    </row>
    <row r="11" spans="1:19" s="509" customFormat="1" x14ac:dyDescent="0.3">
      <c r="C11" s="514"/>
      <c r="D11" s="514"/>
      <c r="E11" s="515"/>
      <c r="F11" s="516"/>
      <c r="G11" s="514"/>
      <c r="H11" s="514"/>
      <c r="I11" s="515"/>
      <c r="J11" s="512"/>
      <c r="K11" s="513"/>
      <c r="L11" s="513"/>
    </row>
    <row r="12" spans="1:19" s="509" customFormat="1" ht="15.75" customHeight="1" x14ac:dyDescent="0.3">
      <c r="A12" s="814" t="s">
        <v>276</v>
      </c>
      <c r="B12" s="814"/>
      <c r="C12" s="814"/>
      <c r="D12" s="814"/>
      <c r="E12" s="814"/>
      <c r="F12" s="814"/>
      <c r="G12" s="814"/>
      <c r="H12" s="814"/>
      <c r="I12" s="814"/>
      <c r="J12" s="814"/>
      <c r="K12" s="814"/>
      <c r="L12" s="814"/>
    </row>
    <row r="13" spans="1:19" s="509" customFormat="1" x14ac:dyDescent="0.3">
      <c r="C13" s="510">
        <v>38</v>
      </c>
      <c r="D13" s="510">
        <v>61</v>
      </c>
      <c r="E13" s="510">
        <v>2274851</v>
      </c>
      <c r="F13" s="511"/>
      <c r="G13" s="510">
        <v>12</v>
      </c>
      <c r="H13" s="510">
        <v>21</v>
      </c>
      <c r="I13" s="510">
        <v>748549</v>
      </c>
      <c r="J13" s="512"/>
      <c r="K13" s="513">
        <f>G13/C13*100</f>
        <v>31.578947368421051</v>
      </c>
      <c r="L13" s="513">
        <f>I13/E13*100</f>
        <v>32.905407870669336</v>
      </c>
    </row>
    <row r="14" spans="1:19" s="509" customFormat="1" x14ac:dyDescent="0.3">
      <c r="C14" s="514"/>
      <c r="D14" s="514"/>
      <c r="E14" s="515"/>
      <c r="F14" s="516"/>
      <c r="G14" s="514"/>
      <c r="H14" s="514"/>
      <c r="I14" s="515"/>
      <c r="J14" s="512"/>
      <c r="K14" s="513"/>
      <c r="L14" s="513"/>
    </row>
    <row r="15" spans="1:19" s="509" customFormat="1" ht="16.5" customHeight="1" x14ac:dyDescent="0.3">
      <c r="A15" s="814" t="s">
        <v>277</v>
      </c>
      <c r="B15" s="814"/>
      <c r="C15" s="814"/>
      <c r="D15" s="814"/>
      <c r="E15" s="814"/>
      <c r="F15" s="814"/>
      <c r="G15" s="814"/>
      <c r="H15" s="814"/>
      <c r="I15" s="814"/>
      <c r="J15" s="814"/>
      <c r="K15" s="814"/>
      <c r="L15" s="814"/>
    </row>
    <row r="16" spans="1:19" s="509" customFormat="1" x14ac:dyDescent="0.3">
      <c r="C16" s="510">
        <v>38</v>
      </c>
      <c r="D16" s="510">
        <v>71</v>
      </c>
      <c r="E16" s="510">
        <v>2562656</v>
      </c>
      <c r="F16" s="511"/>
      <c r="G16" s="510">
        <v>12</v>
      </c>
      <c r="H16" s="510">
        <v>21</v>
      </c>
      <c r="I16" s="510">
        <v>816413</v>
      </c>
      <c r="J16" s="512"/>
      <c r="K16" s="513">
        <f>G16/C16*100</f>
        <v>31.578947368421051</v>
      </c>
      <c r="L16" s="513">
        <f>I16/E16*100</f>
        <v>31.858080054443516</v>
      </c>
    </row>
    <row r="17" spans="1:12" s="509" customFormat="1" x14ac:dyDescent="0.3">
      <c r="C17" s="514"/>
      <c r="D17" s="514"/>
      <c r="E17" s="515"/>
      <c r="F17" s="516"/>
      <c r="G17" s="514"/>
      <c r="H17" s="514"/>
      <c r="I17" s="515"/>
      <c r="J17" s="512"/>
      <c r="K17" s="513"/>
      <c r="L17" s="513"/>
    </row>
    <row r="18" spans="1:12" s="509" customFormat="1" ht="30" customHeight="1" x14ac:dyDescent="0.3">
      <c r="A18" s="814" t="s">
        <v>274</v>
      </c>
      <c r="B18" s="814"/>
      <c r="C18" s="814"/>
      <c r="D18" s="814"/>
      <c r="E18" s="814"/>
      <c r="F18" s="814"/>
      <c r="G18" s="814"/>
      <c r="H18" s="814"/>
      <c r="I18" s="814"/>
      <c r="J18" s="814"/>
      <c r="K18" s="814"/>
      <c r="L18" s="814"/>
    </row>
    <row r="19" spans="1:12" s="509" customFormat="1" x14ac:dyDescent="0.3">
      <c r="C19" s="510">
        <v>47</v>
      </c>
      <c r="D19" s="510">
        <v>77</v>
      </c>
      <c r="E19" s="510">
        <v>2345679</v>
      </c>
      <c r="F19" s="511"/>
      <c r="G19" s="510">
        <v>14</v>
      </c>
      <c r="H19" s="510">
        <v>32</v>
      </c>
      <c r="I19" s="510">
        <v>706901</v>
      </c>
      <c r="J19" s="512"/>
      <c r="K19" s="513">
        <f>G19/C19*100</f>
        <v>29.787234042553191</v>
      </c>
      <c r="L19" s="513">
        <f>I19/E19*100</f>
        <v>30.136305948085823</v>
      </c>
    </row>
    <row r="20" spans="1:12" s="509" customFormat="1" x14ac:dyDescent="0.3">
      <c r="C20" s="514"/>
      <c r="D20" s="514"/>
      <c r="E20" s="515"/>
      <c r="F20" s="516"/>
      <c r="G20" s="514"/>
      <c r="H20" s="514"/>
      <c r="I20" s="515"/>
      <c r="J20" s="512"/>
      <c r="K20" s="513"/>
      <c r="L20" s="513"/>
    </row>
    <row r="21" spans="1:12" s="509" customFormat="1" ht="29.25" customHeight="1" x14ac:dyDescent="0.3">
      <c r="A21" s="814" t="s">
        <v>275</v>
      </c>
      <c r="B21" s="814"/>
      <c r="C21" s="814"/>
      <c r="D21" s="814"/>
      <c r="E21" s="814"/>
      <c r="F21" s="814"/>
      <c r="G21" s="814"/>
      <c r="H21" s="814"/>
      <c r="I21" s="814"/>
      <c r="J21" s="814"/>
      <c r="K21" s="814"/>
      <c r="L21" s="814"/>
    </row>
    <row r="22" spans="1:12" s="509" customFormat="1" x14ac:dyDescent="0.3">
      <c r="C22" s="510">
        <v>48</v>
      </c>
      <c r="D22" s="510">
        <v>62</v>
      </c>
      <c r="E22" s="510">
        <v>2257314</v>
      </c>
      <c r="F22" s="511"/>
      <c r="G22" s="510">
        <v>15</v>
      </c>
      <c r="H22" s="510">
        <v>17</v>
      </c>
      <c r="I22" s="510">
        <v>754915</v>
      </c>
      <c r="J22" s="512"/>
      <c r="K22" s="513">
        <f>G22/C22*100</f>
        <v>31.25</v>
      </c>
      <c r="L22" s="513">
        <f>I22/E22*100</f>
        <v>33.443065519462515</v>
      </c>
    </row>
    <row r="23" spans="1:12" s="509" customFormat="1" x14ac:dyDescent="0.3">
      <c r="C23" s="514"/>
      <c r="D23" s="514"/>
      <c r="E23" s="515"/>
      <c r="F23" s="516"/>
      <c r="G23" s="514"/>
      <c r="H23" s="514"/>
      <c r="I23" s="515"/>
      <c r="J23" s="512"/>
      <c r="K23" s="513"/>
      <c r="L23" s="513"/>
    </row>
    <row r="24" spans="1:12" s="509" customFormat="1" ht="32.25" customHeight="1" x14ac:dyDescent="0.3">
      <c r="A24" s="811" t="s">
        <v>271</v>
      </c>
      <c r="B24" s="811"/>
      <c r="C24" s="811"/>
      <c r="D24" s="811"/>
      <c r="E24" s="811"/>
      <c r="F24" s="811"/>
      <c r="G24" s="811"/>
      <c r="H24" s="811"/>
      <c r="I24" s="811"/>
      <c r="J24" s="811"/>
      <c r="K24" s="811"/>
      <c r="L24" s="811"/>
    </row>
    <row r="25" spans="1:12" s="509" customFormat="1" x14ac:dyDescent="0.3">
      <c r="C25" s="510">
        <v>46</v>
      </c>
      <c r="D25" s="510">
        <v>67</v>
      </c>
      <c r="E25" s="510">
        <v>2224134</v>
      </c>
      <c r="F25" s="511"/>
      <c r="G25" s="510">
        <v>14</v>
      </c>
      <c r="H25" s="510">
        <v>21</v>
      </c>
      <c r="I25" s="510">
        <v>598589</v>
      </c>
      <c r="J25" s="512"/>
      <c r="K25" s="513">
        <f>G25/C25*100</f>
        <v>30.434782608695656</v>
      </c>
      <c r="L25" s="513">
        <f>I25/E25*100</f>
        <v>26.913351443752941</v>
      </c>
    </row>
    <row r="26" spans="1:12" s="509" customFormat="1" x14ac:dyDescent="0.3">
      <c r="C26" s="514"/>
      <c r="D26" s="514"/>
      <c r="E26" s="515"/>
      <c r="F26" s="516"/>
      <c r="G26" s="514"/>
      <c r="H26" s="514"/>
      <c r="I26" s="515"/>
      <c r="J26" s="512"/>
      <c r="K26" s="513"/>
      <c r="L26" s="513"/>
    </row>
    <row r="27" spans="1:12" s="509" customFormat="1" ht="29.25" customHeight="1" x14ac:dyDescent="0.3">
      <c r="A27" s="811" t="s">
        <v>272</v>
      </c>
      <c r="B27" s="811"/>
      <c r="C27" s="811"/>
      <c r="D27" s="811"/>
      <c r="E27" s="811"/>
      <c r="F27" s="811"/>
      <c r="G27" s="811"/>
      <c r="H27" s="811"/>
      <c r="I27" s="811"/>
      <c r="J27" s="811"/>
      <c r="K27" s="811"/>
      <c r="L27" s="811"/>
    </row>
    <row r="28" spans="1:12" s="509" customFormat="1" x14ac:dyDescent="0.3">
      <c r="C28" s="510">
        <v>47</v>
      </c>
      <c r="D28" s="510">
        <v>71</v>
      </c>
      <c r="E28" s="510">
        <v>2434550</v>
      </c>
      <c r="F28" s="511"/>
      <c r="G28" s="510">
        <v>13</v>
      </c>
      <c r="H28" s="510">
        <v>16</v>
      </c>
      <c r="I28" s="510">
        <v>674349</v>
      </c>
      <c r="J28" s="512"/>
      <c r="K28" s="513">
        <f>G28/C28*100</f>
        <v>27.659574468085108</v>
      </c>
      <c r="L28" s="513">
        <f>I28/E28*100</f>
        <v>27.699123041219114</v>
      </c>
    </row>
    <row r="29" spans="1:12" s="509" customFormat="1" x14ac:dyDescent="0.3">
      <c r="C29" s="514"/>
      <c r="D29" s="514"/>
      <c r="E29" s="515"/>
      <c r="F29" s="516"/>
      <c r="G29" s="514"/>
      <c r="H29" s="514"/>
      <c r="I29" s="515"/>
      <c r="J29" s="512"/>
      <c r="K29" s="513"/>
      <c r="L29" s="513"/>
    </row>
    <row r="30" spans="1:12" s="509" customFormat="1" ht="30" customHeight="1" x14ac:dyDescent="0.3">
      <c r="A30" s="811" t="s">
        <v>244</v>
      </c>
      <c r="B30" s="811"/>
      <c r="C30" s="811"/>
      <c r="D30" s="811"/>
      <c r="E30" s="811"/>
      <c r="F30" s="811"/>
      <c r="G30" s="811"/>
      <c r="H30" s="811"/>
      <c r="I30" s="811"/>
      <c r="J30" s="811"/>
      <c r="K30" s="811"/>
      <c r="L30" s="811"/>
    </row>
    <row r="31" spans="1:12" s="509" customFormat="1" x14ac:dyDescent="0.3">
      <c r="C31" s="510">
        <v>54</v>
      </c>
      <c r="D31" s="510">
        <v>90</v>
      </c>
      <c r="E31" s="510">
        <v>3240633</v>
      </c>
      <c r="F31" s="511"/>
      <c r="G31" s="510">
        <v>16</v>
      </c>
      <c r="H31" s="510">
        <v>28</v>
      </c>
      <c r="I31" s="510">
        <v>1043312</v>
      </c>
      <c r="J31" s="512"/>
      <c r="K31" s="513">
        <f>G31/C31*100</f>
        <v>29.629629629629626</v>
      </c>
      <c r="L31" s="513">
        <f>I31/E31*100</f>
        <v>32.194697764294816</v>
      </c>
    </row>
    <row r="32" spans="1:12" s="509" customFormat="1" x14ac:dyDescent="0.3">
      <c r="C32" s="514"/>
      <c r="D32" s="514"/>
      <c r="E32" s="515"/>
      <c r="F32" s="516"/>
      <c r="G32" s="514"/>
      <c r="H32" s="514"/>
      <c r="I32" s="515"/>
      <c r="J32" s="512"/>
      <c r="K32" s="513"/>
      <c r="L32" s="513"/>
    </row>
    <row r="33" spans="1:12" s="509" customFormat="1" ht="32.25" customHeight="1" x14ac:dyDescent="0.3">
      <c r="A33" s="811" t="s">
        <v>263</v>
      </c>
      <c r="B33" s="811"/>
      <c r="C33" s="811"/>
      <c r="D33" s="811"/>
      <c r="E33" s="811"/>
      <c r="F33" s="811"/>
      <c r="G33" s="811"/>
      <c r="H33" s="811"/>
      <c r="I33" s="811"/>
      <c r="J33" s="811"/>
      <c r="K33" s="811"/>
      <c r="L33" s="811"/>
    </row>
    <row r="34" spans="1:12" s="509" customFormat="1" x14ac:dyDescent="0.3">
      <c r="C34" s="510">
        <v>55</v>
      </c>
      <c r="D34" s="510">
        <v>106</v>
      </c>
      <c r="E34" s="510">
        <v>3097780</v>
      </c>
      <c r="F34" s="511"/>
      <c r="G34" s="509">
        <v>16</v>
      </c>
      <c r="H34" s="509">
        <v>27</v>
      </c>
      <c r="I34" s="787">
        <v>950425</v>
      </c>
      <c r="J34" s="512"/>
      <c r="K34" s="513">
        <f>G34/C34*100</f>
        <v>29.09090909090909</v>
      </c>
      <c r="L34" s="513">
        <f>I34/E34*100</f>
        <v>30.680842409725674</v>
      </c>
    </row>
    <row r="35" spans="1:12" s="509" customFormat="1" x14ac:dyDescent="0.3">
      <c r="C35" s="514"/>
      <c r="D35" s="514"/>
      <c r="E35" s="515"/>
      <c r="F35" s="516"/>
      <c r="G35" s="514"/>
      <c r="H35" s="514"/>
      <c r="I35" s="515"/>
      <c r="J35" s="512"/>
      <c r="K35" s="513"/>
      <c r="L35" s="513"/>
    </row>
    <row r="36" spans="1:12" s="509" customFormat="1" ht="33" customHeight="1" x14ac:dyDescent="0.3">
      <c r="A36" s="811" t="s">
        <v>264</v>
      </c>
      <c r="B36" s="811"/>
      <c r="C36" s="811"/>
      <c r="D36" s="811"/>
      <c r="E36" s="811"/>
      <c r="F36" s="811"/>
      <c r="G36" s="811"/>
      <c r="H36" s="811"/>
      <c r="I36" s="811"/>
      <c r="J36" s="811"/>
      <c r="K36" s="811"/>
      <c r="L36" s="811"/>
    </row>
    <row r="37" spans="1:12" s="509" customFormat="1" x14ac:dyDescent="0.3">
      <c r="C37" s="510">
        <v>53</v>
      </c>
      <c r="D37" s="510">
        <v>101</v>
      </c>
      <c r="E37" s="510">
        <v>2986425</v>
      </c>
      <c r="F37" s="511"/>
      <c r="G37" s="510">
        <v>16</v>
      </c>
      <c r="H37" s="510">
        <v>35</v>
      </c>
      <c r="I37" s="510">
        <v>908090</v>
      </c>
      <c r="J37" s="512"/>
      <c r="K37" s="513">
        <f>G37/C37*100</f>
        <v>30.188679245283019</v>
      </c>
      <c r="L37" s="513">
        <f>I37/E37*100</f>
        <v>30.40725951597646</v>
      </c>
    </row>
    <row r="38" spans="1:12" s="509" customFormat="1" x14ac:dyDescent="0.3">
      <c r="C38" s="514"/>
      <c r="D38" s="514"/>
      <c r="E38" s="515"/>
      <c r="F38" s="516"/>
      <c r="G38" s="514"/>
      <c r="H38" s="514"/>
      <c r="I38" s="515"/>
      <c r="J38" s="512"/>
      <c r="K38" s="513"/>
      <c r="L38" s="513"/>
    </row>
    <row r="39" spans="1:12" s="509" customFormat="1" ht="30" customHeight="1" x14ac:dyDescent="0.3">
      <c r="A39" s="811" t="s">
        <v>265</v>
      </c>
      <c r="B39" s="811"/>
      <c r="C39" s="811"/>
      <c r="D39" s="811"/>
      <c r="E39" s="811"/>
      <c r="F39" s="811"/>
      <c r="G39" s="811"/>
      <c r="H39" s="811"/>
      <c r="I39" s="811"/>
      <c r="J39" s="811"/>
      <c r="K39" s="811"/>
      <c r="L39" s="811"/>
    </row>
    <row r="40" spans="1:12" s="509" customFormat="1" x14ac:dyDescent="0.3">
      <c r="C40" s="510">
        <v>54</v>
      </c>
      <c r="D40" s="510">
        <v>91</v>
      </c>
      <c r="E40" s="510">
        <v>3167794</v>
      </c>
      <c r="F40" s="511"/>
      <c r="G40" s="510">
        <v>16</v>
      </c>
      <c r="H40" s="510">
        <v>33</v>
      </c>
      <c r="I40" s="510">
        <v>965978</v>
      </c>
      <c r="J40" s="512"/>
      <c r="K40" s="513">
        <f>G40/C40*100</f>
        <v>29.629629629629626</v>
      </c>
      <c r="L40" s="513">
        <f>I40/E40*100</f>
        <v>30.493712659345906</v>
      </c>
    </row>
    <row r="41" spans="1:12" s="509" customFormat="1" x14ac:dyDescent="0.3">
      <c r="C41" s="514"/>
      <c r="D41" s="514"/>
      <c r="E41" s="515"/>
      <c r="F41" s="516"/>
      <c r="G41" s="514"/>
      <c r="H41" s="514"/>
      <c r="I41" s="515"/>
      <c r="J41" s="512"/>
      <c r="K41" s="513"/>
      <c r="L41" s="513"/>
    </row>
    <row r="42" spans="1:12" s="509" customFormat="1" x14ac:dyDescent="0.3">
      <c r="A42" s="811" t="s">
        <v>245</v>
      </c>
      <c r="B42" s="811"/>
      <c r="C42" s="811"/>
      <c r="D42" s="811"/>
      <c r="E42" s="811"/>
      <c r="F42" s="811"/>
      <c r="G42" s="811"/>
      <c r="H42" s="811"/>
      <c r="I42" s="811"/>
      <c r="J42" s="811"/>
      <c r="K42" s="811"/>
      <c r="L42" s="811"/>
    </row>
    <row r="43" spans="1:12" s="509" customFormat="1" x14ac:dyDescent="0.3">
      <c r="C43" s="510">
        <v>42</v>
      </c>
      <c r="D43" s="510">
        <v>84</v>
      </c>
      <c r="E43" s="510">
        <v>2387111</v>
      </c>
      <c r="F43" s="511"/>
      <c r="G43" s="510">
        <v>12</v>
      </c>
      <c r="H43" s="510">
        <v>22</v>
      </c>
      <c r="I43" s="510">
        <v>748235</v>
      </c>
      <c r="J43" s="512"/>
      <c r="K43" s="513">
        <f>G43/C43*100</f>
        <v>28.571428571428569</v>
      </c>
      <c r="L43" s="513">
        <f>I43/E43*100</f>
        <v>31.344792931706987</v>
      </c>
    </row>
    <row r="44" spans="1:12" s="509" customFormat="1" x14ac:dyDescent="0.3">
      <c r="C44" s="514"/>
      <c r="D44" s="514"/>
      <c r="E44" s="515"/>
      <c r="F44" s="516"/>
      <c r="G44" s="514"/>
      <c r="H44" s="514"/>
      <c r="I44" s="515"/>
      <c r="J44" s="512"/>
      <c r="K44" s="513"/>
      <c r="L44" s="513"/>
    </row>
    <row r="45" spans="1:12" s="592" customFormat="1" x14ac:dyDescent="0.3">
      <c r="A45" s="811" t="s">
        <v>246</v>
      </c>
      <c r="B45" s="811"/>
      <c r="C45" s="811"/>
      <c r="D45" s="811"/>
      <c r="E45" s="811"/>
      <c r="F45" s="811"/>
      <c r="G45" s="811"/>
      <c r="H45" s="811"/>
      <c r="I45" s="811"/>
      <c r="J45" s="811"/>
      <c r="K45" s="811"/>
      <c r="L45" s="811"/>
    </row>
    <row r="46" spans="1:12" s="592" customFormat="1" x14ac:dyDescent="0.3">
      <c r="A46" s="509"/>
      <c r="B46" s="509"/>
      <c r="C46" s="510">
        <v>41</v>
      </c>
      <c r="D46" s="510">
        <v>87</v>
      </c>
      <c r="E46" s="510">
        <v>2395882</v>
      </c>
      <c r="F46" s="511"/>
      <c r="G46" s="510">
        <v>12</v>
      </c>
      <c r="H46" s="510">
        <v>26</v>
      </c>
      <c r="I46" s="510">
        <v>673399</v>
      </c>
      <c r="J46" s="512"/>
      <c r="K46" s="513">
        <f>G46/C46*100</f>
        <v>29.268292682926827</v>
      </c>
      <c r="L46" s="513">
        <f>I46/E46*100</f>
        <v>28.106517766734758</v>
      </c>
    </row>
    <row r="47" spans="1:12" s="592" customFormat="1" x14ac:dyDescent="0.3">
      <c r="A47" s="509"/>
      <c r="B47" s="509"/>
      <c r="C47" s="514"/>
      <c r="D47" s="514"/>
      <c r="E47" s="515"/>
      <c r="F47" s="516"/>
      <c r="G47" s="514"/>
      <c r="H47" s="514"/>
      <c r="I47" s="515"/>
      <c r="J47" s="512"/>
      <c r="K47" s="513"/>
      <c r="L47" s="513"/>
    </row>
    <row r="48" spans="1:12" s="611" customFormat="1" ht="15" customHeight="1" x14ac:dyDescent="0.3">
      <c r="A48" s="811" t="s">
        <v>266</v>
      </c>
      <c r="B48" s="811"/>
      <c r="C48" s="811"/>
      <c r="D48" s="811"/>
      <c r="E48" s="811"/>
      <c r="F48" s="811"/>
      <c r="G48" s="811"/>
      <c r="H48" s="811"/>
      <c r="I48" s="811"/>
      <c r="J48" s="811"/>
      <c r="K48" s="811"/>
      <c r="L48" s="811"/>
    </row>
    <row r="49" spans="1:12" s="549" customFormat="1" x14ac:dyDescent="0.3">
      <c r="A49" s="509"/>
      <c r="B49" s="509"/>
      <c r="C49" s="510">
        <v>41</v>
      </c>
      <c r="D49" s="510">
        <v>63</v>
      </c>
      <c r="E49" s="510">
        <v>2155234</v>
      </c>
      <c r="F49" s="511"/>
      <c r="G49" s="510">
        <v>13</v>
      </c>
      <c r="H49" s="510">
        <v>19</v>
      </c>
      <c r="I49" s="510">
        <v>761463</v>
      </c>
      <c r="J49" s="512"/>
      <c r="K49" s="513">
        <f>G49/C49*100</f>
        <v>31.707317073170731</v>
      </c>
      <c r="L49" s="513">
        <f>I49/E49*100</f>
        <v>35.330873584956436</v>
      </c>
    </row>
    <row r="50" spans="1:12" s="622" customFormat="1" ht="12.75" customHeight="1" x14ac:dyDescent="0.3">
      <c r="A50" s="509"/>
      <c r="B50" s="509"/>
      <c r="C50" s="514"/>
      <c r="D50" s="514"/>
      <c r="E50" s="515"/>
      <c r="F50" s="516"/>
      <c r="G50" s="514"/>
      <c r="H50" s="514"/>
      <c r="I50" s="515"/>
      <c r="J50" s="512"/>
      <c r="K50" s="513"/>
      <c r="L50" s="513"/>
    </row>
    <row r="51" spans="1:12" s="628" customFormat="1" ht="12.75" customHeight="1" x14ac:dyDescent="0.3">
      <c r="A51" s="811" t="s">
        <v>267</v>
      </c>
      <c r="B51" s="811"/>
      <c r="C51" s="811"/>
      <c r="D51" s="811"/>
      <c r="E51" s="811"/>
      <c r="F51" s="811"/>
      <c r="G51" s="811"/>
      <c r="H51" s="811"/>
      <c r="I51" s="811"/>
      <c r="J51" s="811"/>
      <c r="K51" s="811"/>
      <c r="L51" s="811"/>
    </row>
    <row r="52" spans="1:12" s="549" customFormat="1" x14ac:dyDescent="0.3">
      <c r="A52" s="509"/>
      <c r="B52" s="509"/>
      <c r="C52" s="510">
        <v>41</v>
      </c>
      <c r="D52" s="510">
        <v>85</v>
      </c>
      <c r="E52" s="510">
        <v>2361431</v>
      </c>
      <c r="F52" s="511"/>
      <c r="G52" s="510">
        <v>12</v>
      </c>
      <c r="H52" s="510">
        <v>26</v>
      </c>
      <c r="I52" s="510">
        <v>685109</v>
      </c>
      <c r="J52" s="512"/>
      <c r="K52" s="513">
        <f>G52/C52*100</f>
        <v>29.268292682926827</v>
      </c>
      <c r="L52" s="513">
        <f>I52/E52*100</f>
        <v>29.012450501412069</v>
      </c>
    </row>
    <row r="53" spans="1:12" s="633" customFormat="1" x14ac:dyDescent="0.3">
      <c r="A53" s="509"/>
      <c r="B53" s="509"/>
      <c r="C53" s="514"/>
      <c r="D53" s="514"/>
      <c r="E53" s="515"/>
      <c r="F53" s="516"/>
      <c r="G53" s="514"/>
      <c r="H53" s="514"/>
      <c r="I53" s="515"/>
      <c r="J53" s="512"/>
      <c r="K53" s="513"/>
      <c r="L53" s="513"/>
    </row>
    <row r="54" spans="1:12" ht="29.25" customHeight="1" x14ac:dyDescent="0.3">
      <c r="A54" s="811" t="s">
        <v>247</v>
      </c>
      <c r="B54" s="811"/>
      <c r="C54" s="811"/>
      <c r="D54" s="811"/>
      <c r="E54" s="811"/>
      <c r="F54" s="811"/>
      <c r="G54" s="811"/>
      <c r="H54" s="811"/>
      <c r="I54" s="811"/>
      <c r="J54" s="811"/>
      <c r="K54" s="811"/>
      <c r="L54" s="811"/>
    </row>
    <row r="55" spans="1:12" x14ac:dyDescent="0.3">
      <c r="A55" s="509"/>
      <c r="B55" s="509"/>
      <c r="C55" s="510">
        <v>39</v>
      </c>
      <c r="D55" s="510">
        <v>75</v>
      </c>
      <c r="E55" s="510">
        <v>2233529</v>
      </c>
      <c r="F55" s="511"/>
      <c r="G55" s="510">
        <v>11</v>
      </c>
      <c r="H55" s="510">
        <v>17</v>
      </c>
      <c r="I55" s="510">
        <v>625921</v>
      </c>
      <c r="J55" s="512"/>
      <c r="K55" s="513">
        <f>G55/C55*100</f>
        <v>28.205128205128204</v>
      </c>
      <c r="L55" s="513">
        <f>I55/E55*100</f>
        <v>28.023858208243546</v>
      </c>
    </row>
    <row r="56" spans="1:12" x14ac:dyDescent="0.3">
      <c r="A56" s="509"/>
      <c r="B56" s="509"/>
      <c r="C56" s="514"/>
      <c r="D56" s="514"/>
      <c r="E56" s="515"/>
      <c r="F56" s="516"/>
      <c r="G56" s="514"/>
      <c r="H56" s="514"/>
      <c r="I56" s="515"/>
      <c r="J56" s="512"/>
      <c r="K56" s="513"/>
      <c r="L56" s="513"/>
    </row>
    <row r="57" spans="1:12" ht="30" customHeight="1" x14ac:dyDescent="0.3">
      <c r="A57" s="811" t="s">
        <v>248</v>
      </c>
      <c r="B57" s="811"/>
      <c r="C57" s="811"/>
      <c r="D57" s="811"/>
      <c r="E57" s="811"/>
      <c r="F57" s="811"/>
      <c r="G57" s="811"/>
      <c r="H57" s="811"/>
      <c r="I57" s="811"/>
      <c r="J57" s="811"/>
      <c r="K57" s="811"/>
      <c r="L57" s="811"/>
    </row>
    <row r="58" spans="1:12" x14ac:dyDescent="0.3">
      <c r="A58" s="509"/>
      <c r="B58" s="509"/>
      <c r="C58" s="510">
        <v>41</v>
      </c>
      <c r="D58" s="510">
        <v>74</v>
      </c>
      <c r="E58" s="510">
        <v>2214888</v>
      </c>
      <c r="F58" s="511"/>
      <c r="G58" s="510">
        <v>12</v>
      </c>
      <c r="H58" s="510">
        <v>28</v>
      </c>
      <c r="I58" s="510">
        <v>718239</v>
      </c>
      <c r="J58" s="512"/>
      <c r="K58" s="513">
        <f>G58/C58*100</f>
        <v>29.268292682926827</v>
      </c>
      <c r="L58" s="513">
        <f>I58/E58*100</f>
        <v>32.427779643936852</v>
      </c>
    </row>
    <row r="59" spans="1:12" x14ac:dyDescent="0.3">
      <c r="A59" s="509"/>
      <c r="B59" s="509"/>
      <c r="C59" s="514"/>
      <c r="D59" s="514"/>
      <c r="E59" s="515"/>
      <c r="F59" s="516"/>
      <c r="G59" s="514"/>
      <c r="H59" s="514"/>
      <c r="I59" s="515"/>
      <c r="J59" s="512"/>
      <c r="K59" s="513"/>
      <c r="L59" s="513"/>
    </row>
    <row r="60" spans="1:12" ht="30" customHeight="1" x14ac:dyDescent="0.3">
      <c r="A60" s="811" t="s">
        <v>268</v>
      </c>
      <c r="B60" s="811"/>
      <c r="C60" s="811"/>
      <c r="D60" s="811"/>
      <c r="E60" s="811"/>
      <c r="F60" s="811"/>
      <c r="G60" s="811"/>
      <c r="H60" s="811"/>
      <c r="I60" s="811"/>
      <c r="J60" s="811"/>
      <c r="K60" s="811"/>
      <c r="L60" s="811"/>
    </row>
    <row r="61" spans="1:12" x14ac:dyDescent="0.3">
      <c r="A61" s="509"/>
      <c r="B61" s="509"/>
      <c r="C61" s="510">
        <v>41</v>
      </c>
      <c r="D61" s="510">
        <v>68</v>
      </c>
      <c r="E61" s="510">
        <v>2326397</v>
      </c>
      <c r="F61" s="511"/>
      <c r="G61" s="510">
        <v>12</v>
      </c>
      <c r="H61" s="510">
        <v>21</v>
      </c>
      <c r="I61" s="510">
        <v>749156</v>
      </c>
      <c r="J61" s="512"/>
      <c r="K61" s="513">
        <f>G61/C61*100</f>
        <v>29.268292682926827</v>
      </c>
      <c r="L61" s="513">
        <f>I61/E61*100</f>
        <v>32.202414291283901</v>
      </c>
    </row>
    <row r="62" spans="1:12" x14ac:dyDescent="0.3">
      <c r="A62" s="509"/>
      <c r="B62" s="509"/>
      <c r="C62" s="514"/>
      <c r="D62" s="514"/>
      <c r="E62" s="515"/>
      <c r="F62" s="516"/>
      <c r="G62" s="514"/>
      <c r="H62" s="514"/>
      <c r="I62" s="515"/>
      <c r="J62" s="512"/>
      <c r="K62" s="513"/>
      <c r="L62" s="513"/>
    </row>
    <row r="63" spans="1:12" x14ac:dyDescent="0.3">
      <c r="A63" s="813" t="s">
        <v>249</v>
      </c>
      <c r="B63" s="813"/>
      <c r="C63" s="813"/>
      <c r="D63" s="813"/>
      <c r="E63" s="813"/>
      <c r="F63" s="813"/>
      <c r="G63" s="813"/>
      <c r="H63" s="813"/>
      <c r="I63" s="813"/>
      <c r="J63" s="813"/>
      <c r="K63" s="813"/>
      <c r="L63" s="813"/>
    </row>
    <row r="64" spans="1:12" x14ac:dyDescent="0.3">
      <c r="A64" s="509"/>
      <c r="B64" s="509"/>
      <c r="C64" s="510">
        <v>54</v>
      </c>
      <c r="D64" s="510">
        <v>137</v>
      </c>
      <c r="E64" s="510">
        <v>3459526</v>
      </c>
      <c r="F64" s="511"/>
      <c r="G64" s="510">
        <v>16</v>
      </c>
      <c r="H64" s="510">
        <v>55</v>
      </c>
      <c r="I64" s="510">
        <v>1077333</v>
      </c>
      <c r="J64" s="512"/>
      <c r="K64" s="513">
        <f>G64/C64*100</f>
        <v>29.629629629629626</v>
      </c>
      <c r="L64" s="513">
        <f>I64/E64*100</f>
        <v>31.141058052461524</v>
      </c>
    </row>
    <row r="65" spans="1:12" x14ac:dyDescent="0.3">
      <c r="A65" s="509"/>
      <c r="B65" s="509"/>
      <c r="C65" s="514"/>
      <c r="D65" s="514"/>
      <c r="E65" s="515"/>
      <c r="F65" s="516"/>
      <c r="G65" s="514"/>
      <c r="H65" s="514"/>
      <c r="I65" s="515"/>
      <c r="J65" s="512"/>
      <c r="K65" s="513"/>
      <c r="L65" s="513"/>
    </row>
    <row r="66" spans="1:12" x14ac:dyDescent="0.3">
      <c r="A66" s="813" t="s">
        <v>250</v>
      </c>
      <c r="B66" s="813"/>
      <c r="C66" s="813"/>
      <c r="D66" s="813"/>
      <c r="E66" s="813"/>
      <c r="F66" s="813"/>
      <c r="G66" s="813"/>
      <c r="H66" s="813"/>
      <c r="I66" s="813"/>
      <c r="J66" s="813"/>
      <c r="K66" s="813"/>
      <c r="L66" s="813"/>
    </row>
    <row r="67" spans="1:12" x14ac:dyDescent="0.3">
      <c r="A67" s="509"/>
      <c r="B67" s="509"/>
      <c r="C67" s="510">
        <v>51</v>
      </c>
      <c r="D67" s="510">
        <v>120</v>
      </c>
      <c r="E67" s="510">
        <v>3187162</v>
      </c>
      <c r="F67" s="511"/>
      <c r="G67" s="510">
        <v>15</v>
      </c>
      <c r="H67" s="510">
        <v>46</v>
      </c>
      <c r="I67" s="510">
        <v>1026478</v>
      </c>
      <c r="J67" s="512"/>
      <c r="K67" s="513">
        <f>G67/C67*100</f>
        <v>29.411764705882355</v>
      </c>
      <c r="L67" s="513">
        <f>I67/E67*100</f>
        <v>32.206646540088016</v>
      </c>
    </row>
    <row r="68" spans="1:12" x14ac:dyDescent="0.3">
      <c r="A68" s="509"/>
      <c r="B68" s="509"/>
      <c r="C68" s="514"/>
      <c r="D68" s="514"/>
      <c r="E68" s="515"/>
      <c r="F68" s="516"/>
      <c r="G68" s="514"/>
      <c r="H68" s="514"/>
      <c r="I68" s="515"/>
      <c r="J68" s="512"/>
      <c r="K68" s="513"/>
      <c r="L68" s="513"/>
    </row>
    <row r="69" spans="1:12" x14ac:dyDescent="0.3">
      <c r="A69" s="813" t="s">
        <v>269</v>
      </c>
      <c r="B69" s="813"/>
      <c r="C69" s="813"/>
      <c r="D69" s="813"/>
      <c r="E69" s="813"/>
      <c r="F69" s="813"/>
      <c r="G69" s="813"/>
      <c r="H69" s="813"/>
      <c r="I69" s="813"/>
      <c r="J69" s="813"/>
      <c r="K69" s="813"/>
      <c r="L69" s="813"/>
    </row>
    <row r="70" spans="1:12" x14ac:dyDescent="0.3">
      <c r="A70" s="509"/>
      <c r="B70" s="509"/>
      <c r="C70" s="510">
        <v>58</v>
      </c>
      <c r="D70" s="510">
        <v>150</v>
      </c>
      <c r="E70" s="510">
        <v>3746500</v>
      </c>
      <c r="F70" s="511"/>
      <c r="G70" s="510">
        <v>18</v>
      </c>
      <c r="H70" s="510">
        <v>49</v>
      </c>
      <c r="I70" s="510">
        <v>1175255</v>
      </c>
      <c r="J70" s="512"/>
      <c r="K70" s="513">
        <f>G70/C70*100</f>
        <v>31.03448275862069</v>
      </c>
      <c r="L70" s="513">
        <f>I70/E70*100</f>
        <v>31.369411450687306</v>
      </c>
    </row>
    <row r="71" spans="1:12" x14ac:dyDescent="0.3">
      <c r="A71" s="509"/>
      <c r="B71" s="509"/>
      <c r="C71" s="514"/>
      <c r="D71" s="514"/>
      <c r="E71" s="515"/>
      <c r="F71" s="516"/>
      <c r="G71" s="514"/>
      <c r="H71" s="514"/>
      <c r="I71" s="515"/>
      <c r="J71" s="512"/>
      <c r="K71" s="513"/>
      <c r="L71" s="513"/>
    </row>
    <row r="72" spans="1:12" x14ac:dyDescent="0.3">
      <c r="A72" s="812" t="s">
        <v>270</v>
      </c>
      <c r="B72" s="812"/>
      <c r="C72" s="812"/>
      <c r="D72" s="812"/>
      <c r="E72" s="812"/>
      <c r="F72" s="812"/>
      <c r="G72" s="812"/>
      <c r="H72" s="812"/>
      <c r="I72" s="812"/>
      <c r="J72" s="812"/>
      <c r="K72" s="812"/>
      <c r="L72" s="812"/>
    </row>
    <row r="73" spans="1:12" x14ac:dyDescent="0.3">
      <c r="A73" s="509"/>
      <c r="B73" s="509"/>
      <c r="C73" s="510">
        <v>51</v>
      </c>
      <c r="D73" s="510">
        <v>114</v>
      </c>
      <c r="E73" s="510">
        <v>3325060</v>
      </c>
      <c r="F73" s="511"/>
      <c r="G73" s="510">
        <v>15</v>
      </c>
      <c r="H73" s="510">
        <v>34</v>
      </c>
      <c r="I73" s="510">
        <v>951718</v>
      </c>
      <c r="J73" s="512"/>
      <c r="K73" s="513">
        <f>G73/C73*100</f>
        <v>29.411764705882355</v>
      </c>
      <c r="L73" s="513">
        <f>I73/E73*100</f>
        <v>28.622581246654192</v>
      </c>
    </row>
    <row r="74" spans="1:12" x14ac:dyDescent="0.3">
      <c r="A74" s="509"/>
      <c r="B74" s="582"/>
      <c r="C74" s="514"/>
      <c r="D74" s="514"/>
      <c r="E74" s="515"/>
      <c r="F74" s="516"/>
      <c r="G74" s="514"/>
      <c r="H74" s="514"/>
      <c r="I74" s="515"/>
      <c r="J74" s="512"/>
      <c r="K74" s="513"/>
      <c r="L74" s="513"/>
    </row>
    <row r="75" spans="1:12" x14ac:dyDescent="0.3">
      <c r="A75" s="583"/>
      <c r="C75" s="585"/>
      <c r="D75" s="586"/>
      <c r="E75" s="587"/>
      <c r="F75" s="588"/>
      <c r="G75" s="585"/>
      <c r="H75" s="586"/>
      <c r="I75" s="587"/>
      <c r="J75" s="589"/>
      <c r="K75" s="590"/>
      <c r="L75" s="591"/>
    </row>
    <row r="76" spans="1:12" x14ac:dyDescent="0.3">
      <c r="A76" s="593" t="s">
        <v>108</v>
      </c>
      <c r="B76" s="504"/>
      <c r="C76" s="594">
        <f>SUM(C10:C73)</f>
        <v>1028</v>
      </c>
      <c r="D76" s="595">
        <f>SUM(D10:D73)</f>
        <v>1954</v>
      </c>
      <c r="E76" s="596">
        <f>SUM(E10:E73)</f>
        <v>59507643</v>
      </c>
      <c r="F76" s="571"/>
      <c r="G76" s="594">
        <f>SUM(G10:G73)</f>
        <v>306</v>
      </c>
      <c r="H76" s="595">
        <f>SUM(H10:H73)</f>
        <v>624</v>
      </c>
      <c r="I76" s="596">
        <f>SUM(I10:I73)</f>
        <v>18337608</v>
      </c>
      <c r="J76" s="597"/>
      <c r="K76" s="598">
        <f>G76/C76*100</f>
        <v>29.766536964980546</v>
      </c>
      <c r="L76" s="599">
        <f>I76/E76*100</f>
        <v>30.815550869658875</v>
      </c>
    </row>
    <row r="77" spans="1:12" x14ac:dyDescent="0.3">
      <c r="A77" s="600"/>
      <c r="C77" s="601"/>
      <c r="D77" s="602"/>
      <c r="E77" s="603"/>
      <c r="F77" s="588"/>
      <c r="G77" s="601"/>
      <c r="H77" s="602"/>
      <c r="I77" s="603"/>
      <c r="J77" s="589"/>
      <c r="K77" s="604"/>
      <c r="L77" s="605"/>
    </row>
    <row r="78" spans="1:12" x14ac:dyDescent="0.3">
      <c r="A78" s="606"/>
      <c r="B78" s="606"/>
      <c r="C78" s="607"/>
      <c r="D78" s="607"/>
      <c r="E78" s="608"/>
      <c r="F78" s="609"/>
      <c r="G78" s="607"/>
      <c r="H78" s="607"/>
      <c r="I78" s="608"/>
      <c r="J78" s="610"/>
      <c r="K78" s="610"/>
      <c r="L78" s="610"/>
    </row>
    <row r="79" spans="1:12" x14ac:dyDescent="0.3">
      <c r="A79" s="612" t="s">
        <v>109</v>
      </c>
      <c r="B79" s="613"/>
      <c r="C79" s="613"/>
      <c r="D79" s="614"/>
      <c r="E79" s="615"/>
      <c r="F79" s="613"/>
      <c r="G79" s="613"/>
      <c r="H79" s="614"/>
      <c r="I79" s="616"/>
      <c r="J79" s="617"/>
      <c r="K79" s="618"/>
      <c r="L79" s="549"/>
    </row>
    <row r="80" spans="1:12" x14ac:dyDescent="0.3">
      <c r="A80" s="612" t="s">
        <v>110</v>
      </c>
      <c r="B80" s="619"/>
      <c r="C80" s="619"/>
      <c r="D80" s="619"/>
      <c r="E80" s="620"/>
      <c r="F80" s="619"/>
      <c r="G80" s="619"/>
      <c r="H80" s="619"/>
      <c r="I80" s="621"/>
      <c r="J80" s="621"/>
      <c r="K80" s="621"/>
      <c r="L80" s="549"/>
    </row>
    <row r="81" spans="1:12" x14ac:dyDescent="0.3">
      <c r="A81" s="623" t="s">
        <v>111</v>
      </c>
      <c r="B81" s="624"/>
      <c r="C81" s="624"/>
      <c r="D81" s="625"/>
      <c r="E81" s="615"/>
      <c r="F81" s="624"/>
      <c r="G81" s="624"/>
      <c r="H81" s="625"/>
      <c r="I81" s="626"/>
      <c r="J81" s="627"/>
      <c r="K81" s="627"/>
      <c r="L81" s="628"/>
    </row>
    <row r="82" spans="1:12" x14ac:dyDescent="0.3">
      <c r="A82" s="629" t="s">
        <v>280</v>
      </c>
      <c r="B82" s="613"/>
      <c r="C82" s="613"/>
      <c r="D82" s="614"/>
      <c r="E82" s="615"/>
      <c r="F82" s="613"/>
      <c r="G82" s="613"/>
      <c r="H82" s="614"/>
      <c r="I82" s="616"/>
      <c r="J82" s="617"/>
      <c r="K82" s="618"/>
      <c r="L82" s="630"/>
    </row>
    <row r="83" spans="1:12" x14ac:dyDescent="0.3">
      <c r="A83" s="631"/>
      <c r="B83" s="631"/>
      <c r="C83" s="613"/>
      <c r="D83" s="613"/>
      <c r="E83" s="614"/>
      <c r="F83" s="615"/>
      <c r="G83" s="613"/>
      <c r="H83" s="613"/>
      <c r="I83" s="614"/>
      <c r="J83" s="632"/>
      <c r="K83" s="632"/>
      <c r="L83" s="632"/>
    </row>
    <row r="84" spans="1:12" x14ac:dyDescent="0.3">
      <c r="C84" s="634"/>
      <c r="D84" s="634"/>
      <c r="G84" s="634"/>
      <c r="H84" s="634"/>
    </row>
    <row r="85" spans="1:12" x14ac:dyDescent="0.3">
      <c r="C85" s="634"/>
      <c r="D85" s="634"/>
      <c r="G85" s="634"/>
      <c r="H85" s="634"/>
    </row>
    <row r="86" spans="1:12" x14ac:dyDescent="0.3">
      <c r="C86" s="634"/>
      <c r="D86" s="634"/>
      <c r="G86" s="634"/>
      <c r="H86" s="634"/>
    </row>
    <row r="87" spans="1:12" x14ac:dyDescent="0.3">
      <c r="C87" s="634"/>
      <c r="D87" s="634"/>
      <c r="G87" s="634"/>
      <c r="H87" s="634"/>
    </row>
    <row r="88" spans="1:12" x14ac:dyDescent="0.3">
      <c r="C88" s="634"/>
      <c r="D88" s="634"/>
      <c r="G88" s="634"/>
      <c r="H88" s="634"/>
    </row>
    <row r="89" spans="1:12" x14ac:dyDescent="0.3">
      <c r="C89" s="634"/>
      <c r="D89" s="634"/>
      <c r="G89" s="634"/>
      <c r="H89" s="634"/>
    </row>
    <row r="90" spans="1:12" x14ac:dyDescent="0.3">
      <c r="C90" s="634"/>
      <c r="D90" s="634"/>
      <c r="G90" s="634"/>
      <c r="H90" s="634"/>
    </row>
    <row r="91" spans="1:12" x14ac:dyDescent="0.3">
      <c r="C91" s="634"/>
      <c r="D91" s="634"/>
      <c r="G91" s="634"/>
      <c r="H91" s="634"/>
    </row>
    <row r="92" spans="1:12" x14ac:dyDescent="0.3">
      <c r="C92" s="634"/>
      <c r="D92" s="634"/>
      <c r="G92" s="634"/>
      <c r="H92" s="634"/>
    </row>
    <row r="93" spans="1:12" x14ac:dyDescent="0.3">
      <c r="C93" s="634"/>
      <c r="D93" s="634"/>
      <c r="G93" s="634"/>
      <c r="H93" s="634"/>
    </row>
    <row r="94" spans="1:12" x14ac:dyDescent="0.3">
      <c r="C94" s="634"/>
      <c r="D94" s="634"/>
      <c r="G94" s="634"/>
      <c r="H94" s="634"/>
    </row>
    <row r="95" spans="1:12" x14ac:dyDescent="0.3">
      <c r="C95" s="634"/>
      <c r="D95" s="634"/>
      <c r="G95" s="634"/>
      <c r="H95" s="634"/>
    </row>
    <row r="96" spans="1:12" x14ac:dyDescent="0.3">
      <c r="C96" s="634"/>
      <c r="D96" s="634"/>
      <c r="G96" s="634"/>
      <c r="H96" s="634"/>
    </row>
    <row r="97" spans="3:8" x14ac:dyDescent="0.3">
      <c r="C97" s="634"/>
      <c r="D97" s="634"/>
      <c r="G97" s="634"/>
      <c r="H97" s="634"/>
    </row>
    <row r="98" spans="3:8" x14ac:dyDescent="0.3">
      <c r="C98" s="634"/>
      <c r="D98" s="634"/>
      <c r="G98" s="634"/>
      <c r="H98" s="634"/>
    </row>
    <row r="99" spans="3:8" x14ac:dyDescent="0.3">
      <c r="C99" s="634"/>
      <c r="D99" s="634"/>
      <c r="G99" s="634"/>
      <c r="H99" s="634"/>
    </row>
    <row r="100" spans="3:8" x14ac:dyDescent="0.3">
      <c r="C100" s="634"/>
      <c r="D100" s="634"/>
      <c r="G100" s="634"/>
      <c r="H100" s="634"/>
    </row>
    <row r="101" spans="3:8" x14ac:dyDescent="0.3">
      <c r="C101" s="634"/>
      <c r="D101" s="634"/>
      <c r="G101" s="634"/>
      <c r="H101" s="634"/>
    </row>
    <row r="102" spans="3:8" x14ac:dyDescent="0.3">
      <c r="C102" s="634"/>
      <c r="D102" s="634"/>
      <c r="G102" s="634"/>
      <c r="H102" s="634"/>
    </row>
    <row r="103" spans="3:8" x14ac:dyDescent="0.3">
      <c r="C103" s="634"/>
      <c r="D103" s="634"/>
      <c r="G103" s="634"/>
      <c r="H103" s="634"/>
    </row>
    <row r="104" spans="3:8" x14ac:dyDescent="0.3">
      <c r="C104" s="634"/>
      <c r="D104" s="634"/>
      <c r="G104" s="634"/>
      <c r="H104" s="634"/>
    </row>
    <row r="105" spans="3:8" x14ac:dyDescent="0.3">
      <c r="C105" s="634"/>
      <c r="D105" s="634"/>
      <c r="G105" s="634"/>
      <c r="H105" s="634"/>
    </row>
    <row r="106" spans="3:8" x14ac:dyDescent="0.3">
      <c r="C106" s="634"/>
      <c r="D106" s="634"/>
      <c r="G106" s="634"/>
      <c r="H106" s="634"/>
    </row>
    <row r="107" spans="3:8" x14ac:dyDescent="0.3">
      <c r="C107" s="634"/>
      <c r="D107" s="634"/>
      <c r="G107" s="634"/>
      <c r="H107" s="634"/>
    </row>
    <row r="108" spans="3:8" x14ac:dyDescent="0.3">
      <c r="C108" s="634"/>
      <c r="D108" s="634"/>
      <c r="G108" s="634"/>
      <c r="H108" s="634"/>
    </row>
    <row r="109" spans="3:8" x14ac:dyDescent="0.3">
      <c r="C109" s="634"/>
      <c r="D109" s="634"/>
      <c r="G109" s="634"/>
      <c r="H109" s="634"/>
    </row>
    <row r="110" spans="3:8" x14ac:dyDescent="0.3">
      <c r="C110" s="634"/>
      <c r="D110" s="634"/>
      <c r="G110" s="634"/>
      <c r="H110" s="634"/>
    </row>
    <row r="111" spans="3:8" x14ac:dyDescent="0.3">
      <c r="C111" s="634"/>
      <c r="D111" s="634"/>
      <c r="G111" s="634"/>
      <c r="H111" s="634"/>
    </row>
    <row r="112" spans="3:8" x14ac:dyDescent="0.3">
      <c r="C112" s="634"/>
      <c r="D112" s="634"/>
      <c r="G112" s="634"/>
      <c r="H112" s="634"/>
    </row>
    <row r="113" spans="3:8" x14ac:dyDescent="0.3">
      <c r="C113" s="634"/>
      <c r="D113" s="634"/>
      <c r="G113" s="634"/>
      <c r="H113" s="634"/>
    </row>
    <row r="114" spans="3:8" x14ac:dyDescent="0.3">
      <c r="C114" s="634"/>
      <c r="D114" s="634"/>
      <c r="G114" s="634"/>
      <c r="H114" s="634"/>
    </row>
    <row r="115" spans="3:8" x14ac:dyDescent="0.3">
      <c r="C115" s="634"/>
      <c r="D115" s="634"/>
      <c r="G115" s="634"/>
      <c r="H115" s="634"/>
    </row>
    <row r="116" spans="3:8" x14ac:dyDescent="0.3">
      <c r="C116" s="634"/>
      <c r="D116" s="634"/>
      <c r="G116" s="634"/>
      <c r="H116" s="634"/>
    </row>
    <row r="117" spans="3:8" x14ac:dyDescent="0.3">
      <c r="C117" s="634"/>
      <c r="D117" s="634"/>
      <c r="G117" s="634"/>
      <c r="H117" s="634"/>
    </row>
    <row r="118" spans="3:8" x14ac:dyDescent="0.3">
      <c r="C118" s="634"/>
      <c r="D118" s="634"/>
      <c r="G118" s="634"/>
      <c r="H118" s="634"/>
    </row>
    <row r="119" spans="3:8" x14ac:dyDescent="0.3">
      <c r="C119" s="634"/>
      <c r="D119" s="634"/>
      <c r="G119" s="634"/>
      <c r="H119" s="634"/>
    </row>
    <row r="120" spans="3:8" x14ac:dyDescent="0.3">
      <c r="C120" s="634"/>
      <c r="D120" s="634"/>
      <c r="G120" s="634"/>
      <c r="H120" s="634"/>
    </row>
    <row r="121" spans="3:8" x14ac:dyDescent="0.3">
      <c r="C121" s="634"/>
      <c r="D121" s="634"/>
      <c r="G121" s="634"/>
      <c r="H121" s="634"/>
    </row>
    <row r="122" spans="3:8" x14ac:dyDescent="0.3">
      <c r="C122" s="634"/>
      <c r="D122" s="634"/>
      <c r="G122" s="634"/>
      <c r="H122" s="634"/>
    </row>
    <row r="123" spans="3:8" x14ac:dyDescent="0.3">
      <c r="C123" s="634"/>
      <c r="D123" s="634"/>
      <c r="G123" s="634"/>
      <c r="H123" s="634"/>
    </row>
    <row r="124" spans="3:8" x14ac:dyDescent="0.3">
      <c r="C124" s="634"/>
      <c r="D124" s="634"/>
      <c r="G124" s="634"/>
      <c r="H124" s="634"/>
    </row>
    <row r="125" spans="3:8" x14ac:dyDescent="0.3">
      <c r="C125" s="634"/>
      <c r="D125" s="634"/>
      <c r="G125" s="634"/>
      <c r="H125" s="634"/>
    </row>
    <row r="126" spans="3:8" x14ac:dyDescent="0.3">
      <c r="C126" s="634"/>
      <c r="D126" s="634"/>
      <c r="G126" s="634"/>
      <c r="H126" s="634"/>
    </row>
    <row r="127" spans="3:8" x14ac:dyDescent="0.3">
      <c r="C127" s="634"/>
      <c r="D127" s="634"/>
      <c r="G127" s="634"/>
      <c r="H127" s="634"/>
    </row>
    <row r="128" spans="3:8" x14ac:dyDescent="0.3">
      <c r="C128" s="634"/>
      <c r="D128" s="634"/>
      <c r="G128" s="634"/>
      <c r="H128" s="634"/>
    </row>
    <row r="129" spans="3:8" x14ac:dyDescent="0.3">
      <c r="C129" s="634"/>
      <c r="D129" s="634"/>
      <c r="G129" s="634"/>
      <c r="H129" s="634"/>
    </row>
    <row r="130" spans="3:8" x14ac:dyDescent="0.3">
      <c r="C130" s="634"/>
      <c r="D130" s="634"/>
      <c r="G130" s="634"/>
      <c r="H130" s="634"/>
    </row>
    <row r="131" spans="3:8" x14ac:dyDescent="0.3">
      <c r="C131" s="634"/>
      <c r="D131" s="634"/>
      <c r="G131" s="634"/>
      <c r="H131" s="634"/>
    </row>
    <row r="132" spans="3:8" x14ac:dyDescent="0.3">
      <c r="C132" s="634"/>
      <c r="D132" s="634"/>
      <c r="G132" s="634"/>
      <c r="H132" s="634"/>
    </row>
    <row r="133" spans="3:8" x14ac:dyDescent="0.3">
      <c r="C133" s="634"/>
      <c r="D133" s="634"/>
      <c r="G133" s="634"/>
      <c r="H133" s="634"/>
    </row>
    <row r="134" spans="3:8" x14ac:dyDescent="0.3">
      <c r="C134" s="634"/>
      <c r="D134" s="634"/>
      <c r="G134" s="634"/>
      <c r="H134" s="634"/>
    </row>
    <row r="135" spans="3:8" x14ac:dyDescent="0.3">
      <c r="C135" s="634"/>
      <c r="D135" s="634"/>
      <c r="G135" s="634"/>
      <c r="H135" s="634"/>
    </row>
    <row r="136" spans="3:8" x14ac:dyDescent="0.3">
      <c r="C136" s="634"/>
      <c r="D136" s="634"/>
      <c r="G136" s="634"/>
      <c r="H136" s="634"/>
    </row>
    <row r="137" spans="3:8" x14ac:dyDescent="0.3">
      <c r="C137" s="634"/>
      <c r="D137" s="634"/>
      <c r="G137" s="634"/>
      <c r="H137" s="634"/>
    </row>
    <row r="138" spans="3:8" x14ac:dyDescent="0.3">
      <c r="C138" s="634"/>
      <c r="D138" s="634"/>
      <c r="G138" s="634"/>
      <c r="H138" s="634"/>
    </row>
    <row r="139" spans="3:8" x14ac:dyDescent="0.3">
      <c r="C139" s="634"/>
      <c r="D139" s="634"/>
      <c r="G139" s="634"/>
      <c r="H139" s="634"/>
    </row>
    <row r="140" spans="3:8" x14ac:dyDescent="0.3">
      <c r="C140" s="634"/>
      <c r="D140" s="634"/>
      <c r="G140" s="634"/>
      <c r="H140" s="634"/>
    </row>
    <row r="141" spans="3:8" x14ac:dyDescent="0.3">
      <c r="C141" s="634"/>
      <c r="D141" s="634"/>
      <c r="G141" s="634"/>
      <c r="H141" s="634"/>
    </row>
    <row r="142" spans="3:8" x14ac:dyDescent="0.3">
      <c r="C142" s="634"/>
      <c r="D142" s="634"/>
      <c r="G142" s="634"/>
      <c r="H142" s="634"/>
    </row>
    <row r="143" spans="3:8" x14ac:dyDescent="0.3">
      <c r="C143" s="634"/>
      <c r="D143" s="634"/>
      <c r="G143" s="634"/>
      <c r="H143" s="634"/>
    </row>
    <row r="144" spans="3:8" x14ac:dyDescent="0.3">
      <c r="C144" s="634"/>
      <c r="D144" s="634"/>
      <c r="G144" s="634"/>
      <c r="H144" s="634"/>
    </row>
    <row r="145" spans="3:8" x14ac:dyDescent="0.3">
      <c r="C145" s="634"/>
      <c r="D145" s="634"/>
      <c r="G145" s="634"/>
      <c r="H145" s="634"/>
    </row>
    <row r="146" spans="3:8" x14ac:dyDescent="0.3">
      <c r="C146" s="634"/>
      <c r="D146" s="634"/>
      <c r="G146" s="634"/>
      <c r="H146" s="634"/>
    </row>
    <row r="147" spans="3:8" x14ac:dyDescent="0.3">
      <c r="C147" s="634"/>
      <c r="D147" s="634"/>
      <c r="G147" s="634"/>
      <c r="H147" s="634"/>
    </row>
    <row r="148" spans="3:8" x14ac:dyDescent="0.3">
      <c r="C148" s="634"/>
      <c r="D148" s="634"/>
      <c r="G148" s="634"/>
      <c r="H148" s="634"/>
    </row>
  </sheetData>
  <mergeCells count="22">
    <mergeCell ref="A69:L69"/>
    <mergeCell ref="A39:L39"/>
    <mergeCell ref="A48:L48"/>
    <mergeCell ref="A51:L51"/>
    <mergeCell ref="A60:L60"/>
    <mergeCell ref="A66:L66"/>
    <mergeCell ref="A9:L9"/>
    <mergeCell ref="A24:L24"/>
    <mergeCell ref="A30:L30"/>
    <mergeCell ref="A57:L57"/>
    <mergeCell ref="A72:L72"/>
    <mergeCell ref="A27:L27"/>
    <mergeCell ref="A33:L33"/>
    <mergeCell ref="A54:L54"/>
    <mergeCell ref="A45:L45"/>
    <mergeCell ref="A42:L42"/>
    <mergeCell ref="A63:L63"/>
    <mergeCell ref="A12:L12"/>
    <mergeCell ref="A15:L15"/>
    <mergeCell ref="A18:L18"/>
    <mergeCell ref="A21:L21"/>
    <mergeCell ref="A36:L36"/>
  </mergeCells>
  <printOptions horizontalCentered="1"/>
  <pageMargins left="0" right="0" top="0.39370078740157483" bottom="0.39370078740157483" header="0" footer="0"/>
  <pageSetup scale="85" orientation="landscape" r:id="rId1"/>
  <headerFooter>
    <oddFooter>&amp;R&amp;P / &amp;N</oddFooter>
  </headerFooter>
  <rowBreaks count="1" manualBreakCount="1">
    <brk id="3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U140"/>
  <sheetViews>
    <sheetView workbookViewId="0">
      <selection activeCell="I18" sqref="I18"/>
    </sheetView>
  </sheetViews>
  <sheetFormatPr defaultRowHeight="15" x14ac:dyDescent="0.3"/>
  <cols>
    <col min="1" max="1" width="45.7109375" style="517" customWidth="1"/>
    <col min="2" max="2" width="29.7109375" style="648" customWidth="1"/>
    <col min="3" max="3" width="1.42578125" style="648" customWidth="1"/>
    <col min="4" max="4" width="10.140625" style="649" bestFit="1" customWidth="1"/>
    <col min="5" max="6" width="10.140625" style="650" bestFit="1" customWidth="1"/>
    <col min="7" max="7" width="14.28515625" style="651" bestFit="1" customWidth="1"/>
    <col min="8" max="8" width="1.42578125" style="649" customWidth="1"/>
    <col min="9" max="9" width="10.140625" style="649" bestFit="1" customWidth="1"/>
    <col min="10" max="11" width="10.140625" style="650" bestFit="1" customWidth="1"/>
    <col min="12" max="12" width="13.140625" style="651" bestFit="1" customWidth="1"/>
    <col min="13" max="13" width="1.5703125" style="652" customWidth="1"/>
    <col min="14" max="14" width="20.85546875" style="650" customWidth="1"/>
    <col min="15" max="15" width="25.140625" style="650" customWidth="1"/>
    <col min="16" max="256" width="9.140625" style="642"/>
    <col min="257" max="257" width="35.28515625" style="642" customWidth="1"/>
    <col min="258" max="258" width="29.7109375" style="642" customWidth="1"/>
    <col min="259" max="259" width="1.42578125" style="642" customWidth="1"/>
    <col min="260" max="262" width="10.140625" style="642" bestFit="1" customWidth="1"/>
    <col min="263" max="263" width="14.28515625" style="642" bestFit="1" customWidth="1"/>
    <col min="264" max="264" width="1.42578125" style="642" customWidth="1"/>
    <col min="265" max="267" width="10.140625" style="642" bestFit="1" customWidth="1"/>
    <col min="268" max="268" width="13.140625" style="642" bestFit="1" customWidth="1"/>
    <col min="269" max="269" width="1.5703125" style="642" customWidth="1"/>
    <col min="270" max="270" width="15.7109375" style="642" bestFit="1" customWidth="1"/>
    <col min="271" max="271" width="20.42578125" style="642" customWidth="1"/>
    <col min="272" max="512" width="9.140625" style="642"/>
    <col min="513" max="513" width="35.28515625" style="642" customWidth="1"/>
    <col min="514" max="514" width="29.7109375" style="642" customWidth="1"/>
    <col min="515" max="515" width="1.42578125" style="642" customWidth="1"/>
    <col min="516" max="518" width="10.140625" style="642" bestFit="1" customWidth="1"/>
    <col min="519" max="519" width="14.28515625" style="642" bestFit="1" customWidth="1"/>
    <col min="520" max="520" width="1.42578125" style="642" customWidth="1"/>
    <col min="521" max="523" width="10.140625" style="642" bestFit="1" customWidth="1"/>
    <col min="524" max="524" width="13.140625" style="642" bestFit="1" customWidth="1"/>
    <col min="525" max="525" width="1.5703125" style="642" customWidth="1"/>
    <col min="526" max="526" width="15.7109375" style="642" bestFit="1" customWidth="1"/>
    <col min="527" max="527" width="20.42578125" style="642" customWidth="1"/>
    <col min="528" max="768" width="9.140625" style="642"/>
    <col min="769" max="769" width="35.28515625" style="642" customWidth="1"/>
    <col min="770" max="770" width="29.7109375" style="642" customWidth="1"/>
    <col min="771" max="771" width="1.42578125" style="642" customWidth="1"/>
    <col min="772" max="774" width="10.140625" style="642" bestFit="1" customWidth="1"/>
    <col min="775" max="775" width="14.28515625" style="642" bestFit="1" customWidth="1"/>
    <col min="776" max="776" width="1.42578125" style="642" customWidth="1"/>
    <col min="777" max="779" width="10.140625" style="642" bestFit="1" customWidth="1"/>
    <col min="780" max="780" width="13.140625" style="642" bestFit="1" customWidth="1"/>
    <col min="781" max="781" width="1.5703125" style="642" customWidth="1"/>
    <col min="782" max="782" width="15.7109375" style="642" bestFit="1" customWidth="1"/>
    <col min="783" max="783" width="20.42578125" style="642" customWidth="1"/>
    <col min="784" max="1024" width="9.140625" style="642"/>
    <col min="1025" max="1025" width="35.28515625" style="642" customWidth="1"/>
    <col min="1026" max="1026" width="29.7109375" style="642" customWidth="1"/>
    <col min="1027" max="1027" width="1.42578125" style="642" customWidth="1"/>
    <col min="1028" max="1030" width="10.140625" style="642" bestFit="1" customWidth="1"/>
    <col min="1031" max="1031" width="14.28515625" style="642" bestFit="1" customWidth="1"/>
    <col min="1032" max="1032" width="1.42578125" style="642" customWidth="1"/>
    <col min="1033" max="1035" width="10.140625" style="642" bestFit="1" customWidth="1"/>
    <col min="1036" max="1036" width="13.140625" style="642" bestFit="1" customWidth="1"/>
    <col min="1037" max="1037" width="1.5703125" style="642" customWidth="1"/>
    <col min="1038" max="1038" width="15.7109375" style="642" bestFit="1" customWidth="1"/>
    <col min="1039" max="1039" width="20.42578125" style="642" customWidth="1"/>
    <col min="1040" max="1280" width="9.140625" style="642"/>
    <col min="1281" max="1281" width="35.28515625" style="642" customWidth="1"/>
    <col min="1282" max="1282" width="29.7109375" style="642" customWidth="1"/>
    <col min="1283" max="1283" width="1.42578125" style="642" customWidth="1"/>
    <col min="1284" max="1286" width="10.140625" style="642" bestFit="1" customWidth="1"/>
    <col min="1287" max="1287" width="14.28515625" style="642" bestFit="1" customWidth="1"/>
    <col min="1288" max="1288" width="1.42578125" style="642" customWidth="1"/>
    <col min="1289" max="1291" width="10.140625" style="642" bestFit="1" customWidth="1"/>
    <col min="1292" max="1292" width="13.140625" style="642" bestFit="1" customWidth="1"/>
    <col min="1293" max="1293" width="1.5703125" style="642" customWidth="1"/>
    <col min="1294" max="1294" width="15.7109375" style="642" bestFit="1" customWidth="1"/>
    <col min="1295" max="1295" width="20.42578125" style="642" customWidth="1"/>
    <col min="1296" max="1536" width="9.140625" style="642"/>
    <col min="1537" max="1537" width="35.28515625" style="642" customWidth="1"/>
    <col min="1538" max="1538" width="29.7109375" style="642" customWidth="1"/>
    <col min="1539" max="1539" width="1.42578125" style="642" customWidth="1"/>
    <col min="1540" max="1542" width="10.140625" style="642" bestFit="1" customWidth="1"/>
    <col min="1543" max="1543" width="14.28515625" style="642" bestFit="1" customWidth="1"/>
    <col min="1544" max="1544" width="1.42578125" style="642" customWidth="1"/>
    <col min="1545" max="1547" width="10.140625" style="642" bestFit="1" customWidth="1"/>
    <col min="1548" max="1548" width="13.140625" style="642" bestFit="1" customWidth="1"/>
    <col min="1549" max="1549" width="1.5703125" style="642" customWidth="1"/>
    <col min="1550" max="1550" width="15.7109375" style="642" bestFit="1" customWidth="1"/>
    <col min="1551" max="1551" width="20.42578125" style="642" customWidth="1"/>
    <col min="1552" max="1792" width="9.140625" style="642"/>
    <col min="1793" max="1793" width="35.28515625" style="642" customWidth="1"/>
    <col min="1794" max="1794" width="29.7109375" style="642" customWidth="1"/>
    <col min="1795" max="1795" width="1.42578125" style="642" customWidth="1"/>
    <col min="1796" max="1798" width="10.140625" style="642" bestFit="1" customWidth="1"/>
    <col min="1799" max="1799" width="14.28515625" style="642" bestFit="1" customWidth="1"/>
    <col min="1800" max="1800" width="1.42578125" style="642" customWidth="1"/>
    <col min="1801" max="1803" width="10.140625" style="642" bestFit="1" customWidth="1"/>
    <col min="1804" max="1804" width="13.140625" style="642" bestFit="1" customWidth="1"/>
    <col min="1805" max="1805" width="1.5703125" style="642" customWidth="1"/>
    <col min="1806" max="1806" width="15.7109375" style="642" bestFit="1" customWidth="1"/>
    <col min="1807" max="1807" width="20.42578125" style="642" customWidth="1"/>
    <col min="1808" max="2048" width="9.140625" style="642"/>
    <col min="2049" max="2049" width="35.28515625" style="642" customWidth="1"/>
    <col min="2050" max="2050" width="29.7109375" style="642" customWidth="1"/>
    <col min="2051" max="2051" width="1.42578125" style="642" customWidth="1"/>
    <col min="2052" max="2054" width="10.140625" style="642" bestFit="1" customWidth="1"/>
    <col min="2055" max="2055" width="14.28515625" style="642" bestFit="1" customWidth="1"/>
    <col min="2056" max="2056" width="1.42578125" style="642" customWidth="1"/>
    <col min="2057" max="2059" width="10.140625" style="642" bestFit="1" customWidth="1"/>
    <col min="2060" max="2060" width="13.140625" style="642" bestFit="1" customWidth="1"/>
    <col min="2061" max="2061" width="1.5703125" style="642" customWidth="1"/>
    <col min="2062" max="2062" width="15.7109375" style="642" bestFit="1" customWidth="1"/>
    <col min="2063" max="2063" width="20.42578125" style="642" customWidth="1"/>
    <col min="2064" max="2304" width="9.140625" style="642"/>
    <col min="2305" max="2305" width="35.28515625" style="642" customWidth="1"/>
    <col min="2306" max="2306" width="29.7109375" style="642" customWidth="1"/>
    <col min="2307" max="2307" width="1.42578125" style="642" customWidth="1"/>
    <col min="2308" max="2310" width="10.140625" style="642" bestFit="1" customWidth="1"/>
    <col min="2311" max="2311" width="14.28515625" style="642" bestFit="1" customWidth="1"/>
    <col min="2312" max="2312" width="1.42578125" style="642" customWidth="1"/>
    <col min="2313" max="2315" width="10.140625" style="642" bestFit="1" customWidth="1"/>
    <col min="2316" max="2316" width="13.140625" style="642" bestFit="1" customWidth="1"/>
    <col min="2317" max="2317" width="1.5703125" style="642" customWidth="1"/>
    <col min="2318" max="2318" width="15.7109375" style="642" bestFit="1" customWidth="1"/>
    <col min="2319" max="2319" width="20.42578125" style="642" customWidth="1"/>
    <col min="2320" max="2560" width="9.140625" style="642"/>
    <col min="2561" max="2561" width="35.28515625" style="642" customWidth="1"/>
    <col min="2562" max="2562" width="29.7109375" style="642" customWidth="1"/>
    <col min="2563" max="2563" width="1.42578125" style="642" customWidth="1"/>
    <col min="2564" max="2566" width="10.140625" style="642" bestFit="1" customWidth="1"/>
    <col min="2567" max="2567" width="14.28515625" style="642" bestFit="1" customWidth="1"/>
    <col min="2568" max="2568" width="1.42578125" style="642" customWidth="1"/>
    <col min="2569" max="2571" width="10.140625" style="642" bestFit="1" customWidth="1"/>
    <col min="2572" max="2572" width="13.140625" style="642" bestFit="1" customWidth="1"/>
    <col min="2573" max="2573" width="1.5703125" style="642" customWidth="1"/>
    <col min="2574" max="2574" width="15.7109375" style="642" bestFit="1" customWidth="1"/>
    <col min="2575" max="2575" width="20.42578125" style="642" customWidth="1"/>
    <col min="2576" max="2816" width="9.140625" style="642"/>
    <col min="2817" max="2817" width="35.28515625" style="642" customWidth="1"/>
    <col min="2818" max="2818" width="29.7109375" style="642" customWidth="1"/>
    <col min="2819" max="2819" width="1.42578125" style="642" customWidth="1"/>
    <col min="2820" max="2822" width="10.140625" style="642" bestFit="1" customWidth="1"/>
    <col min="2823" max="2823" width="14.28515625" style="642" bestFit="1" customWidth="1"/>
    <col min="2824" max="2824" width="1.42578125" style="642" customWidth="1"/>
    <col min="2825" max="2827" width="10.140625" style="642" bestFit="1" customWidth="1"/>
    <col min="2828" max="2828" width="13.140625" style="642" bestFit="1" customWidth="1"/>
    <col min="2829" max="2829" width="1.5703125" style="642" customWidth="1"/>
    <col min="2830" max="2830" width="15.7109375" style="642" bestFit="1" customWidth="1"/>
    <col min="2831" max="2831" width="20.42578125" style="642" customWidth="1"/>
    <col min="2832" max="3072" width="9.140625" style="642"/>
    <col min="3073" max="3073" width="35.28515625" style="642" customWidth="1"/>
    <col min="3074" max="3074" width="29.7109375" style="642" customWidth="1"/>
    <col min="3075" max="3075" width="1.42578125" style="642" customWidth="1"/>
    <col min="3076" max="3078" width="10.140625" style="642" bestFit="1" customWidth="1"/>
    <col min="3079" max="3079" width="14.28515625" style="642" bestFit="1" customWidth="1"/>
    <col min="3080" max="3080" width="1.42578125" style="642" customWidth="1"/>
    <col min="3081" max="3083" width="10.140625" style="642" bestFit="1" customWidth="1"/>
    <col min="3084" max="3084" width="13.140625" style="642" bestFit="1" customWidth="1"/>
    <col min="3085" max="3085" width="1.5703125" style="642" customWidth="1"/>
    <col min="3086" max="3086" width="15.7109375" style="642" bestFit="1" customWidth="1"/>
    <col min="3087" max="3087" width="20.42578125" style="642" customWidth="1"/>
    <col min="3088" max="3328" width="9.140625" style="642"/>
    <col min="3329" max="3329" width="35.28515625" style="642" customWidth="1"/>
    <col min="3330" max="3330" width="29.7109375" style="642" customWidth="1"/>
    <col min="3331" max="3331" width="1.42578125" style="642" customWidth="1"/>
    <col min="3332" max="3334" width="10.140625" style="642" bestFit="1" customWidth="1"/>
    <col min="3335" max="3335" width="14.28515625" style="642" bestFit="1" customWidth="1"/>
    <col min="3336" max="3336" width="1.42578125" style="642" customWidth="1"/>
    <col min="3337" max="3339" width="10.140625" style="642" bestFit="1" customWidth="1"/>
    <col min="3340" max="3340" width="13.140625" style="642" bestFit="1" customWidth="1"/>
    <col min="3341" max="3341" width="1.5703125" style="642" customWidth="1"/>
    <col min="3342" max="3342" width="15.7109375" style="642" bestFit="1" customWidth="1"/>
    <col min="3343" max="3343" width="20.42578125" style="642" customWidth="1"/>
    <col min="3344" max="3584" width="9.140625" style="642"/>
    <col min="3585" max="3585" width="35.28515625" style="642" customWidth="1"/>
    <col min="3586" max="3586" width="29.7109375" style="642" customWidth="1"/>
    <col min="3587" max="3587" width="1.42578125" style="642" customWidth="1"/>
    <col min="3588" max="3590" width="10.140625" style="642" bestFit="1" customWidth="1"/>
    <col min="3591" max="3591" width="14.28515625" style="642" bestFit="1" customWidth="1"/>
    <col min="3592" max="3592" width="1.42578125" style="642" customWidth="1"/>
    <col min="3593" max="3595" width="10.140625" style="642" bestFit="1" customWidth="1"/>
    <col min="3596" max="3596" width="13.140625" style="642" bestFit="1" customWidth="1"/>
    <col min="3597" max="3597" width="1.5703125" style="642" customWidth="1"/>
    <col min="3598" max="3598" width="15.7109375" style="642" bestFit="1" customWidth="1"/>
    <col min="3599" max="3599" width="20.42578125" style="642" customWidth="1"/>
    <col min="3600" max="3840" width="9.140625" style="642"/>
    <col min="3841" max="3841" width="35.28515625" style="642" customWidth="1"/>
    <col min="3842" max="3842" width="29.7109375" style="642" customWidth="1"/>
    <col min="3843" max="3843" width="1.42578125" style="642" customWidth="1"/>
    <col min="3844" max="3846" width="10.140625" style="642" bestFit="1" customWidth="1"/>
    <col min="3847" max="3847" width="14.28515625" style="642" bestFit="1" customWidth="1"/>
    <col min="3848" max="3848" width="1.42578125" style="642" customWidth="1"/>
    <col min="3849" max="3851" width="10.140625" style="642" bestFit="1" customWidth="1"/>
    <col min="3852" max="3852" width="13.140625" style="642" bestFit="1" customWidth="1"/>
    <col min="3853" max="3853" width="1.5703125" style="642" customWidth="1"/>
    <col min="3854" max="3854" width="15.7109375" style="642" bestFit="1" customWidth="1"/>
    <col min="3855" max="3855" width="20.42578125" style="642" customWidth="1"/>
    <col min="3856" max="4096" width="9.140625" style="642"/>
    <col min="4097" max="4097" width="35.28515625" style="642" customWidth="1"/>
    <col min="4098" max="4098" width="29.7109375" style="642" customWidth="1"/>
    <col min="4099" max="4099" width="1.42578125" style="642" customWidth="1"/>
    <col min="4100" max="4102" width="10.140625" style="642" bestFit="1" customWidth="1"/>
    <col min="4103" max="4103" width="14.28515625" style="642" bestFit="1" customWidth="1"/>
    <col min="4104" max="4104" width="1.42578125" style="642" customWidth="1"/>
    <col min="4105" max="4107" width="10.140625" style="642" bestFit="1" customWidth="1"/>
    <col min="4108" max="4108" width="13.140625" style="642" bestFit="1" customWidth="1"/>
    <col min="4109" max="4109" width="1.5703125" style="642" customWidth="1"/>
    <col min="4110" max="4110" width="15.7109375" style="642" bestFit="1" customWidth="1"/>
    <col min="4111" max="4111" width="20.42578125" style="642" customWidth="1"/>
    <col min="4112" max="4352" width="9.140625" style="642"/>
    <col min="4353" max="4353" width="35.28515625" style="642" customWidth="1"/>
    <col min="4354" max="4354" width="29.7109375" style="642" customWidth="1"/>
    <col min="4355" max="4355" width="1.42578125" style="642" customWidth="1"/>
    <col min="4356" max="4358" width="10.140625" style="642" bestFit="1" customWidth="1"/>
    <col min="4359" max="4359" width="14.28515625" style="642" bestFit="1" customWidth="1"/>
    <col min="4360" max="4360" width="1.42578125" style="642" customWidth="1"/>
    <col min="4361" max="4363" width="10.140625" style="642" bestFit="1" customWidth="1"/>
    <col min="4364" max="4364" width="13.140625" style="642" bestFit="1" customWidth="1"/>
    <col min="4365" max="4365" width="1.5703125" style="642" customWidth="1"/>
    <col min="4366" max="4366" width="15.7109375" style="642" bestFit="1" customWidth="1"/>
    <col min="4367" max="4367" width="20.42578125" style="642" customWidth="1"/>
    <col min="4368" max="4608" width="9.140625" style="642"/>
    <col min="4609" max="4609" width="35.28515625" style="642" customWidth="1"/>
    <col min="4610" max="4610" width="29.7109375" style="642" customWidth="1"/>
    <col min="4611" max="4611" width="1.42578125" style="642" customWidth="1"/>
    <col min="4612" max="4614" width="10.140625" style="642" bestFit="1" customWidth="1"/>
    <col min="4615" max="4615" width="14.28515625" style="642" bestFit="1" customWidth="1"/>
    <col min="4616" max="4616" width="1.42578125" style="642" customWidth="1"/>
    <col min="4617" max="4619" width="10.140625" style="642" bestFit="1" customWidth="1"/>
    <col min="4620" max="4620" width="13.140625" style="642" bestFit="1" customWidth="1"/>
    <col min="4621" max="4621" width="1.5703125" style="642" customWidth="1"/>
    <col min="4622" max="4622" width="15.7109375" style="642" bestFit="1" customWidth="1"/>
    <col min="4623" max="4623" width="20.42578125" style="642" customWidth="1"/>
    <col min="4624" max="4864" width="9.140625" style="642"/>
    <col min="4865" max="4865" width="35.28515625" style="642" customWidth="1"/>
    <col min="4866" max="4866" width="29.7109375" style="642" customWidth="1"/>
    <col min="4867" max="4867" width="1.42578125" style="642" customWidth="1"/>
    <col min="4868" max="4870" width="10.140625" style="642" bestFit="1" customWidth="1"/>
    <col min="4871" max="4871" width="14.28515625" style="642" bestFit="1" customWidth="1"/>
    <col min="4872" max="4872" width="1.42578125" style="642" customWidth="1"/>
    <col min="4873" max="4875" width="10.140625" style="642" bestFit="1" customWidth="1"/>
    <col min="4876" max="4876" width="13.140625" style="642" bestFit="1" customWidth="1"/>
    <col min="4877" max="4877" width="1.5703125" style="642" customWidth="1"/>
    <col min="4878" max="4878" width="15.7109375" style="642" bestFit="1" customWidth="1"/>
    <col min="4879" max="4879" width="20.42578125" style="642" customWidth="1"/>
    <col min="4880" max="5120" width="9.140625" style="642"/>
    <col min="5121" max="5121" width="35.28515625" style="642" customWidth="1"/>
    <col min="5122" max="5122" width="29.7109375" style="642" customWidth="1"/>
    <col min="5123" max="5123" width="1.42578125" style="642" customWidth="1"/>
    <col min="5124" max="5126" width="10.140625" style="642" bestFit="1" customWidth="1"/>
    <col min="5127" max="5127" width="14.28515625" style="642" bestFit="1" customWidth="1"/>
    <col min="5128" max="5128" width="1.42578125" style="642" customWidth="1"/>
    <col min="5129" max="5131" width="10.140625" style="642" bestFit="1" customWidth="1"/>
    <col min="5132" max="5132" width="13.140625" style="642" bestFit="1" customWidth="1"/>
    <col min="5133" max="5133" width="1.5703125" style="642" customWidth="1"/>
    <col min="5134" max="5134" width="15.7109375" style="642" bestFit="1" customWidth="1"/>
    <col min="5135" max="5135" width="20.42578125" style="642" customWidth="1"/>
    <col min="5136" max="5376" width="9.140625" style="642"/>
    <col min="5377" max="5377" width="35.28515625" style="642" customWidth="1"/>
    <col min="5378" max="5378" width="29.7109375" style="642" customWidth="1"/>
    <col min="5379" max="5379" width="1.42578125" style="642" customWidth="1"/>
    <col min="5380" max="5382" width="10.140625" style="642" bestFit="1" customWidth="1"/>
    <col min="5383" max="5383" width="14.28515625" style="642" bestFit="1" customWidth="1"/>
    <col min="5384" max="5384" width="1.42578125" style="642" customWidth="1"/>
    <col min="5385" max="5387" width="10.140625" style="642" bestFit="1" customWidth="1"/>
    <col min="5388" max="5388" width="13.140625" style="642" bestFit="1" customWidth="1"/>
    <col min="5389" max="5389" width="1.5703125" style="642" customWidth="1"/>
    <col min="5390" max="5390" width="15.7109375" style="642" bestFit="1" customWidth="1"/>
    <col min="5391" max="5391" width="20.42578125" style="642" customWidth="1"/>
    <col min="5392" max="5632" width="9.140625" style="642"/>
    <col min="5633" max="5633" width="35.28515625" style="642" customWidth="1"/>
    <col min="5634" max="5634" width="29.7109375" style="642" customWidth="1"/>
    <col min="5635" max="5635" width="1.42578125" style="642" customWidth="1"/>
    <col min="5636" max="5638" width="10.140625" style="642" bestFit="1" customWidth="1"/>
    <col min="5639" max="5639" width="14.28515625" style="642" bestFit="1" customWidth="1"/>
    <col min="5640" max="5640" width="1.42578125" style="642" customWidth="1"/>
    <col min="5641" max="5643" width="10.140625" style="642" bestFit="1" customWidth="1"/>
    <col min="5644" max="5644" width="13.140625" style="642" bestFit="1" customWidth="1"/>
    <col min="5645" max="5645" width="1.5703125" style="642" customWidth="1"/>
    <col min="5646" max="5646" width="15.7109375" style="642" bestFit="1" customWidth="1"/>
    <col min="5647" max="5647" width="20.42578125" style="642" customWidth="1"/>
    <col min="5648" max="5888" width="9.140625" style="642"/>
    <col min="5889" max="5889" width="35.28515625" style="642" customWidth="1"/>
    <col min="5890" max="5890" width="29.7109375" style="642" customWidth="1"/>
    <col min="5891" max="5891" width="1.42578125" style="642" customWidth="1"/>
    <col min="5892" max="5894" width="10.140625" style="642" bestFit="1" customWidth="1"/>
    <col min="5895" max="5895" width="14.28515625" style="642" bestFit="1" customWidth="1"/>
    <col min="5896" max="5896" width="1.42578125" style="642" customWidth="1"/>
    <col min="5897" max="5899" width="10.140625" style="642" bestFit="1" customWidth="1"/>
    <col min="5900" max="5900" width="13.140625" style="642" bestFit="1" customWidth="1"/>
    <col min="5901" max="5901" width="1.5703125" style="642" customWidth="1"/>
    <col min="5902" max="5902" width="15.7109375" style="642" bestFit="1" customWidth="1"/>
    <col min="5903" max="5903" width="20.42578125" style="642" customWidth="1"/>
    <col min="5904" max="6144" width="9.140625" style="642"/>
    <col min="6145" max="6145" width="35.28515625" style="642" customWidth="1"/>
    <col min="6146" max="6146" width="29.7109375" style="642" customWidth="1"/>
    <col min="6147" max="6147" width="1.42578125" style="642" customWidth="1"/>
    <col min="6148" max="6150" width="10.140625" style="642" bestFit="1" customWidth="1"/>
    <col min="6151" max="6151" width="14.28515625" style="642" bestFit="1" customWidth="1"/>
    <col min="6152" max="6152" width="1.42578125" style="642" customWidth="1"/>
    <col min="6153" max="6155" width="10.140625" style="642" bestFit="1" customWidth="1"/>
    <col min="6156" max="6156" width="13.140625" style="642" bestFit="1" customWidth="1"/>
    <col min="6157" max="6157" width="1.5703125" style="642" customWidth="1"/>
    <col min="6158" max="6158" width="15.7109375" style="642" bestFit="1" customWidth="1"/>
    <col min="6159" max="6159" width="20.42578125" style="642" customWidth="1"/>
    <col min="6160" max="6400" width="9.140625" style="642"/>
    <col min="6401" max="6401" width="35.28515625" style="642" customWidth="1"/>
    <col min="6402" max="6402" width="29.7109375" style="642" customWidth="1"/>
    <col min="6403" max="6403" width="1.42578125" style="642" customWidth="1"/>
    <col min="6404" max="6406" width="10.140625" style="642" bestFit="1" customWidth="1"/>
    <col min="6407" max="6407" width="14.28515625" style="642" bestFit="1" customWidth="1"/>
    <col min="6408" max="6408" width="1.42578125" style="642" customWidth="1"/>
    <col min="6409" max="6411" width="10.140625" style="642" bestFit="1" customWidth="1"/>
    <col min="6412" max="6412" width="13.140625" style="642" bestFit="1" customWidth="1"/>
    <col min="6413" max="6413" width="1.5703125" style="642" customWidth="1"/>
    <col min="6414" max="6414" width="15.7109375" style="642" bestFit="1" customWidth="1"/>
    <col min="6415" max="6415" width="20.42578125" style="642" customWidth="1"/>
    <col min="6416" max="6656" width="9.140625" style="642"/>
    <col min="6657" max="6657" width="35.28515625" style="642" customWidth="1"/>
    <col min="6658" max="6658" width="29.7109375" style="642" customWidth="1"/>
    <col min="6659" max="6659" width="1.42578125" style="642" customWidth="1"/>
    <col min="6660" max="6662" width="10.140625" style="642" bestFit="1" customWidth="1"/>
    <col min="6663" max="6663" width="14.28515625" style="642" bestFit="1" customWidth="1"/>
    <col min="6664" max="6664" width="1.42578125" style="642" customWidth="1"/>
    <col min="6665" max="6667" width="10.140625" style="642" bestFit="1" customWidth="1"/>
    <col min="6668" max="6668" width="13.140625" style="642" bestFit="1" customWidth="1"/>
    <col min="6669" max="6669" width="1.5703125" style="642" customWidth="1"/>
    <col min="6670" max="6670" width="15.7109375" style="642" bestFit="1" customWidth="1"/>
    <col min="6671" max="6671" width="20.42578125" style="642" customWidth="1"/>
    <col min="6672" max="6912" width="9.140625" style="642"/>
    <col min="6913" max="6913" width="35.28515625" style="642" customWidth="1"/>
    <col min="6914" max="6914" width="29.7109375" style="642" customWidth="1"/>
    <col min="6915" max="6915" width="1.42578125" style="642" customWidth="1"/>
    <col min="6916" max="6918" width="10.140625" style="642" bestFit="1" customWidth="1"/>
    <col min="6919" max="6919" width="14.28515625" style="642" bestFit="1" customWidth="1"/>
    <col min="6920" max="6920" width="1.42578125" style="642" customWidth="1"/>
    <col min="6921" max="6923" width="10.140625" style="642" bestFit="1" customWidth="1"/>
    <col min="6924" max="6924" width="13.140625" style="642" bestFit="1" customWidth="1"/>
    <col min="6925" max="6925" width="1.5703125" style="642" customWidth="1"/>
    <col min="6926" max="6926" width="15.7109375" style="642" bestFit="1" customWidth="1"/>
    <col min="6927" max="6927" width="20.42578125" style="642" customWidth="1"/>
    <col min="6928" max="7168" width="9.140625" style="642"/>
    <col min="7169" max="7169" width="35.28515625" style="642" customWidth="1"/>
    <col min="7170" max="7170" width="29.7109375" style="642" customWidth="1"/>
    <col min="7171" max="7171" width="1.42578125" style="642" customWidth="1"/>
    <col min="7172" max="7174" width="10.140625" style="642" bestFit="1" customWidth="1"/>
    <col min="7175" max="7175" width="14.28515625" style="642" bestFit="1" customWidth="1"/>
    <col min="7176" max="7176" width="1.42578125" style="642" customWidth="1"/>
    <col min="7177" max="7179" width="10.140625" style="642" bestFit="1" customWidth="1"/>
    <col min="7180" max="7180" width="13.140625" style="642" bestFit="1" customWidth="1"/>
    <col min="7181" max="7181" width="1.5703125" style="642" customWidth="1"/>
    <col min="7182" max="7182" width="15.7109375" style="642" bestFit="1" customWidth="1"/>
    <col min="7183" max="7183" width="20.42578125" style="642" customWidth="1"/>
    <col min="7184" max="7424" width="9.140625" style="642"/>
    <col min="7425" max="7425" width="35.28515625" style="642" customWidth="1"/>
    <col min="7426" max="7426" width="29.7109375" style="642" customWidth="1"/>
    <col min="7427" max="7427" width="1.42578125" style="642" customWidth="1"/>
    <col min="7428" max="7430" width="10.140625" style="642" bestFit="1" customWidth="1"/>
    <col min="7431" max="7431" width="14.28515625" style="642" bestFit="1" customWidth="1"/>
    <col min="7432" max="7432" width="1.42578125" style="642" customWidth="1"/>
    <col min="7433" max="7435" width="10.140625" style="642" bestFit="1" customWidth="1"/>
    <col min="7436" max="7436" width="13.140625" style="642" bestFit="1" customWidth="1"/>
    <col min="7437" max="7437" width="1.5703125" style="642" customWidth="1"/>
    <col min="7438" max="7438" width="15.7109375" style="642" bestFit="1" customWidth="1"/>
    <col min="7439" max="7439" width="20.42578125" style="642" customWidth="1"/>
    <col min="7440" max="7680" width="9.140625" style="642"/>
    <col min="7681" max="7681" width="35.28515625" style="642" customWidth="1"/>
    <col min="7682" max="7682" width="29.7109375" style="642" customWidth="1"/>
    <col min="7683" max="7683" width="1.42578125" style="642" customWidth="1"/>
    <col min="7684" max="7686" width="10.140625" style="642" bestFit="1" customWidth="1"/>
    <col min="7687" max="7687" width="14.28515625" style="642" bestFit="1" customWidth="1"/>
    <col min="7688" max="7688" width="1.42578125" style="642" customWidth="1"/>
    <col min="7689" max="7691" width="10.140625" style="642" bestFit="1" customWidth="1"/>
    <col min="7692" max="7692" width="13.140625" style="642" bestFit="1" customWidth="1"/>
    <col min="7693" max="7693" width="1.5703125" style="642" customWidth="1"/>
    <col min="7694" max="7694" width="15.7109375" style="642" bestFit="1" customWidth="1"/>
    <col min="7695" max="7695" width="20.42578125" style="642" customWidth="1"/>
    <col min="7696" max="7936" width="9.140625" style="642"/>
    <col min="7937" max="7937" width="35.28515625" style="642" customWidth="1"/>
    <col min="7938" max="7938" width="29.7109375" style="642" customWidth="1"/>
    <col min="7939" max="7939" width="1.42578125" style="642" customWidth="1"/>
    <col min="7940" max="7942" width="10.140625" style="642" bestFit="1" customWidth="1"/>
    <col min="7943" max="7943" width="14.28515625" style="642" bestFit="1" customWidth="1"/>
    <col min="7944" max="7944" width="1.42578125" style="642" customWidth="1"/>
    <col min="7945" max="7947" width="10.140625" style="642" bestFit="1" customWidth="1"/>
    <col min="7948" max="7948" width="13.140625" style="642" bestFit="1" customWidth="1"/>
    <col min="7949" max="7949" width="1.5703125" style="642" customWidth="1"/>
    <col min="7950" max="7950" width="15.7109375" style="642" bestFit="1" customWidth="1"/>
    <col min="7951" max="7951" width="20.42578125" style="642" customWidth="1"/>
    <col min="7952" max="8192" width="9.140625" style="642"/>
    <col min="8193" max="8193" width="35.28515625" style="642" customWidth="1"/>
    <col min="8194" max="8194" width="29.7109375" style="642" customWidth="1"/>
    <col min="8195" max="8195" width="1.42578125" style="642" customWidth="1"/>
    <col min="8196" max="8198" width="10.140625" style="642" bestFit="1" customWidth="1"/>
    <col min="8199" max="8199" width="14.28515625" style="642" bestFit="1" customWidth="1"/>
    <col min="8200" max="8200" width="1.42578125" style="642" customWidth="1"/>
    <col min="8201" max="8203" width="10.140625" style="642" bestFit="1" customWidth="1"/>
    <col min="8204" max="8204" width="13.140625" style="642" bestFit="1" customWidth="1"/>
    <col min="8205" max="8205" width="1.5703125" style="642" customWidth="1"/>
    <col min="8206" max="8206" width="15.7109375" style="642" bestFit="1" customWidth="1"/>
    <col min="8207" max="8207" width="20.42578125" style="642" customWidth="1"/>
    <col min="8208" max="8448" width="9.140625" style="642"/>
    <col min="8449" max="8449" width="35.28515625" style="642" customWidth="1"/>
    <col min="8450" max="8450" width="29.7109375" style="642" customWidth="1"/>
    <col min="8451" max="8451" width="1.42578125" style="642" customWidth="1"/>
    <col min="8452" max="8454" width="10.140625" style="642" bestFit="1" customWidth="1"/>
    <col min="8455" max="8455" width="14.28515625" style="642" bestFit="1" customWidth="1"/>
    <col min="8456" max="8456" width="1.42578125" style="642" customWidth="1"/>
    <col min="8457" max="8459" width="10.140625" style="642" bestFit="1" customWidth="1"/>
    <col min="8460" max="8460" width="13.140625" style="642" bestFit="1" customWidth="1"/>
    <col min="8461" max="8461" width="1.5703125" style="642" customWidth="1"/>
    <col min="8462" max="8462" width="15.7109375" style="642" bestFit="1" customWidth="1"/>
    <col min="8463" max="8463" width="20.42578125" style="642" customWidth="1"/>
    <col min="8464" max="8704" width="9.140625" style="642"/>
    <col min="8705" max="8705" width="35.28515625" style="642" customWidth="1"/>
    <col min="8706" max="8706" width="29.7109375" style="642" customWidth="1"/>
    <col min="8707" max="8707" width="1.42578125" style="642" customWidth="1"/>
    <col min="8708" max="8710" width="10.140625" style="642" bestFit="1" customWidth="1"/>
    <col min="8711" max="8711" width="14.28515625" style="642" bestFit="1" customWidth="1"/>
    <col min="8712" max="8712" width="1.42578125" style="642" customWidth="1"/>
    <col min="8713" max="8715" width="10.140625" style="642" bestFit="1" customWidth="1"/>
    <col min="8716" max="8716" width="13.140625" style="642" bestFit="1" customWidth="1"/>
    <col min="8717" max="8717" width="1.5703125" style="642" customWidth="1"/>
    <col min="8718" max="8718" width="15.7109375" style="642" bestFit="1" customWidth="1"/>
    <col min="8719" max="8719" width="20.42578125" style="642" customWidth="1"/>
    <col min="8720" max="8960" width="9.140625" style="642"/>
    <col min="8961" max="8961" width="35.28515625" style="642" customWidth="1"/>
    <col min="8962" max="8962" width="29.7109375" style="642" customWidth="1"/>
    <col min="8963" max="8963" width="1.42578125" style="642" customWidth="1"/>
    <col min="8964" max="8966" width="10.140625" style="642" bestFit="1" customWidth="1"/>
    <col min="8967" max="8967" width="14.28515625" style="642" bestFit="1" customWidth="1"/>
    <col min="8968" max="8968" width="1.42578125" style="642" customWidth="1"/>
    <col min="8969" max="8971" width="10.140625" style="642" bestFit="1" customWidth="1"/>
    <col min="8972" max="8972" width="13.140625" style="642" bestFit="1" customWidth="1"/>
    <col min="8973" max="8973" width="1.5703125" style="642" customWidth="1"/>
    <col min="8974" max="8974" width="15.7109375" style="642" bestFit="1" customWidth="1"/>
    <col min="8975" max="8975" width="20.42578125" style="642" customWidth="1"/>
    <col min="8976" max="9216" width="9.140625" style="642"/>
    <col min="9217" max="9217" width="35.28515625" style="642" customWidth="1"/>
    <col min="9218" max="9218" width="29.7109375" style="642" customWidth="1"/>
    <col min="9219" max="9219" width="1.42578125" style="642" customWidth="1"/>
    <col min="9220" max="9222" width="10.140625" style="642" bestFit="1" customWidth="1"/>
    <col min="9223" max="9223" width="14.28515625" style="642" bestFit="1" customWidth="1"/>
    <col min="9224" max="9224" width="1.42578125" style="642" customWidth="1"/>
    <col min="9225" max="9227" width="10.140625" style="642" bestFit="1" customWidth="1"/>
    <col min="9228" max="9228" width="13.140625" style="642" bestFit="1" customWidth="1"/>
    <col min="9229" max="9229" width="1.5703125" style="642" customWidth="1"/>
    <col min="9230" max="9230" width="15.7109375" style="642" bestFit="1" customWidth="1"/>
    <col min="9231" max="9231" width="20.42578125" style="642" customWidth="1"/>
    <col min="9232" max="9472" width="9.140625" style="642"/>
    <col min="9473" max="9473" width="35.28515625" style="642" customWidth="1"/>
    <col min="9474" max="9474" width="29.7109375" style="642" customWidth="1"/>
    <col min="9475" max="9475" width="1.42578125" style="642" customWidth="1"/>
    <col min="9476" max="9478" width="10.140625" style="642" bestFit="1" customWidth="1"/>
    <col min="9479" max="9479" width="14.28515625" style="642" bestFit="1" customWidth="1"/>
    <col min="9480" max="9480" width="1.42578125" style="642" customWidth="1"/>
    <col min="9481" max="9483" width="10.140625" style="642" bestFit="1" customWidth="1"/>
    <col min="9484" max="9484" width="13.140625" style="642" bestFit="1" customWidth="1"/>
    <col min="9485" max="9485" width="1.5703125" style="642" customWidth="1"/>
    <col min="9486" max="9486" width="15.7109375" style="642" bestFit="1" customWidth="1"/>
    <col min="9487" max="9487" width="20.42578125" style="642" customWidth="1"/>
    <col min="9488" max="9728" width="9.140625" style="642"/>
    <col min="9729" max="9729" width="35.28515625" style="642" customWidth="1"/>
    <col min="9730" max="9730" width="29.7109375" style="642" customWidth="1"/>
    <col min="9731" max="9731" width="1.42578125" style="642" customWidth="1"/>
    <col min="9732" max="9734" width="10.140625" style="642" bestFit="1" customWidth="1"/>
    <col min="9735" max="9735" width="14.28515625" style="642" bestFit="1" customWidth="1"/>
    <col min="9736" max="9736" width="1.42578125" style="642" customWidth="1"/>
    <col min="9737" max="9739" width="10.140625" style="642" bestFit="1" customWidth="1"/>
    <col min="9740" max="9740" width="13.140625" style="642" bestFit="1" customWidth="1"/>
    <col min="9741" max="9741" width="1.5703125" style="642" customWidth="1"/>
    <col min="9742" max="9742" width="15.7109375" style="642" bestFit="1" customWidth="1"/>
    <col min="9743" max="9743" width="20.42578125" style="642" customWidth="1"/>
    <col min="9744" max="9984" width="9.140625" style="642"/>
    <col min="9985" max="9985" width="35.28515625" style="642" customWidth="1"/>
    <col min="9986" max="9986" width="29.7109375" style="642" customWidth="1"/>
    <col min="9987" max="9987" width="1.42578125" style="642" customWidth="1"/>
    <col min="9988" max="9990" width="10.140625" style="642" bestFit="1" customWidth="1"/>
    <col min="9991" max="9991" width="14.28515625" style="642" bestFit="1" customWidth="1"/>
    <col min="9992" max="9992" width="1.42578125" style="642" customWidth="1"/>
    <col min="9993" max="9995" width="10.140625" style="642" bestFit="1" customWidth="1"/>
    <col min="9996" max="9996" width="13.140625" style="642" bestFit="1" customWidth="1"/>
    <col min="9997" max="9997" width="1.5703125" style="642" customWidth="1"/>
    <col min="9998" max="9998" width="15.7109375" style="642" bestFit="1" customWidth="1"/>
    <col min="9999" max="9999" width="20.42578125" style="642" customWidth="1"/>
    <col min="10000" max="10240" width="9.140625" style="642"/>
    <col min="10241" max="10241" width="35.28515625" style="642" customWidth="1"/>
    <col min="10242" max="10242" width="29.7109375" style="642" customWidth="1"/>
    <col min="10243" max="10243" width="1.42578125" style="642" customWidth="1"/>
    <col min="10244" max="10246" width="10.140625" style="642" bestFit="1" customWidth="1"/>
    <col min="10247" max="10247" width="14.28515625" style="642" bestFit="1" customWidth="1"/>
    <col min="10248" max="10248" width="1.42578125" style="642" customWidth="1"/>
    <col min="10249" max="10251" width="10.140625" style="642" bestFit="1" customWidth="1"/>
    <col min="10252" max="10252" width="13.140625" style="642" bestFit="1" customWidth="1"/>
    <col min="10253" max="10253" width="1.5703125" style="642" customWidth="1"/>
    <col min="10254" max="10254" width="15.7109375" style="642" bestFit="1" customWidth="1"/>
    <col min="10255" max="10255" width="20.42578125" style="642" customWidth="1"/>
    <col min="10256" max="10496" width="9.140625" style="642"/>
    <col min="10497" max="10497" width="35.28515625" style="642" customWidth="1"/>
    <col min="10498" max="10498" width="29.7109375" style="642" customWidth="1"/>
    <col min="10499" max="10499" width="1.42578125" style="642" customWidth="1"/>
    <col min="10500" max="10502" width="10.140625" style="642" bestFit="1" customWidth="1"/>
    <col min="10503" max="10503" width="14.28515625" style="642" bestFit="1" customWidth="1"/>
    <col min="10504" max="10504" width="1.42578125" style="642" customWidth="1"/>
    <col min="10505" max="10507" width="10.140625" style="642" bestFit="1" customWidth="1"/>
    <col min="10508" max="10508" width="13.140625" style="642" bestFit="1" customWidth="1"/>
    <col min="10509" max="10509" width="1.5703125" style="642" customWidth="1"/>
    <col min="10510" max="10510" width="15.7109375" style="642" bestFit="1" customWidth="1"/>
    <col min="10511" max="10511" width="20.42578125" style="642" customWidth="1"/>
    <col min="10512" max="10752" width="9.140625" style="642"/>
    <col min="10753" max="10753" width="35.28515625" style="642" customWidth="1"/>
    <col min="10754" max="10754" width="29.7109375" style="642" customWidth="1"/>
    <col min="10755" max="10755" width="1.42578125" style="642" customWidth="1"/>
    <col min="10756" max="10758" width="10.140625" style="642" bestFit="1" customWidth="1"/>
    <col min="10759" max="10759" width="14.28515625" style="642" bestFit="1" customWidth="1"/>
    <col min="10760" max="10760" width="1.42578125" style="642" customWidth="1"/>
    <col min="10761" max="10763" width="10.140625" style="642" bestFit="1" customWidth="1"/>
    <col min="10764" max="10764" width="13.140625" style="642" bestFit="1" customWidth="1"/>
    <col min="10765" max="10765" width="1.5703125" style="642" customWidth="1"/>
    <col min="10766" max="10766" width="15.7109375" style="642" bestFit="1" customWidth="1"/>
    <col min="10767" max="10767" width="20.42578125" style="642" customWidth="1"/>
    <col min="10768" max="11008" width="9.140625" style="642"/>
    <col min="11009" max="11009" width="35.28515625" style="642" customWidth="1"/>
    <col min="11010" max="11010" width="29.7109375" style="642" customWidth="1"/>
    <col min="11011" max="11011" width="1.42578125" style="642" customWidth="1"/>
    <col min="11012" max="11014" width="10.140625" style="642" bestFit="1" customWidth="1"/>
    <col min="11015" max="11015" width="14.28515625" style="642" bestFit="1" customWidth="1"/>
    <col min="11016" max="11016" width="1.42578125" style="642" customWidth="1"/>
    <col min="11017" max="11019" width="10.140625" style="642" bestFit="1" customWidth="1"/>
    <col min="11020" max="11020" width="13.140625" style="642" bestFit="1" customWidth="1"/>
    <col min="11021" max="11021" width="1.5703125" style="642" customWidth="1"/>
    <col min="11022" max="11022" width="15.7109375" style="642" bestFit="1" customWidth="1"/>
    <col min="11023" max="11023" width="20.42578125" style="642" customWidth="1"/>
    <col min="11024" max="11264" width="9.140625" style="642"/>
    <col min="11265" max="11265" width="35.28515625" style="642" customWidth="1"/>
    <col min="11266" max="11266" width="29.7109375" style="642" customWidth="1"/>
    <col min="11267" max="11267" width="1.42578125" style="642" customWidth="1"/>
    <col min="11268" max="11270" width="10.140625" style="642" bestFit="1" customWidth="1"/>
    <col min="11271" max="11271" width="14.28515625" style="642" bestFit="1" customWidth="1"/>
    <col min="11272" max="11272" width="1.42578125" style="642" customWidth="1"/>
    <col min="11273" max="11275" width="10.140625" style="642" bestFit="1" customWidth="1"/>
    <col min="11276" max="11276" width="13.140625" style="642" bestFit="1" customWidth="1"/>
    <col min="11277" max="11277" width="1.5703125" style="642" customWidth="1"/>
    <col min="11278" max="11278" width="15.7109375" style="642" bestFit="1" customWidth="1"/>
    <col min="11279" max="11279" width="20.42578125" style="642" customWidth="1"/>
    <col min="11280" max="11520" width="9.140625" style="642"/>
    <col min="11521" max="11521" width="35.28515625" style="642" customWidth="1"/>
    <col min="11522" max="11522" width="29.7109375" style="642" customWidth="1"/>
    <col min="11523" max="11523" width="1.42578125" style="642" customWidth="1"/>
    <col min="11524" max="11526" width="10.140625" style="642" bestFit="1" customWidth="1"/>
    <col min="11527" max="11527" width="14.28515625" style="642" bestFit="1" customWidth="1"/>
    <col min="11528" max="11528" width="1.42578125" style="642" customWidth="1"/>
    <col min="11529" max="11531" width="10.140625" style="642" bestFit="1" customWidth="1"/>
    <col min="11532" max="11532" width="13.140625" style="642" bestFit="1" customWidth="1"/>
    <col min="11533" max="11533" width="1.5703125" style="642" customWidth="1"/>
    <col min="11534" max="11534" width="15.7109375" style="642" bestFit="1" customWidth="1"/>
    <col min="11535" max="11535" width="20.42578125" style="642" customWidth="1"/>
    <col min="11536" max="11776" width="9.140625" style="642"/>
    <col min="11777" max="11777" width="35.28515625" style="642" customWidth="1"/>
    <col min="11778" max="11778" width="29.7109375" style="642" customWidth="1"/>
    <col min="11779" max="11779" width="1.42578125" style="642" customWidth="1"/>
    <col min="11780" max="11782" width="10.140625" style="642" bestFit="1" customWidth="1"/>
    <col min="11783" max="11783" width="14.28515625" style="642" bestFit="1" customWidth="1"/>
    <col min="11784" max="11784" width="1.42578125" style="642" customWidth="1"/>
    <col min="11785" max="11787" width="10.140625" style="642" bestFit="1" customWidth="1"/>
    <col min="11788" max="11788" width="13.140625" style="642" bestFit="1" customWidth="1"/>
    <col min="11789" max="11789" width="1.5703125" style="642" customWidth="1"/>
    <col min="11790" max="11790" width="15.7109375" style="642" bestFit="1" customWidth="1"/>
    <col min="11791" max="11791" width="20.42578125" style="642" customWidth="1"/>
    <col min="11792" max="12032" width="9.140625" style="642"/>
    <col min="12033" max="12033" width="35.28515625" style="642" customWidth="1"/>
    <col min="12034" max="12034" width="29.7109375" style="642" customWidth="1"/>
    <col min="12035" max="12035" width="1.42578125" style="642" customWidth="1"/>
    <col min="12036" max="12038" width="10.140625" style="642" bestFit="1" customWidth="1"/>
    <col min="12039" max="12039" width="14.28515625" style="642" bestFit="1" customWidth="1"/>
    <col min="12040" max="12040" width="1.42578125" style="642" customWidth="1"/>
    <col min="12041" max="12043" width="10.140625" style="642" bestFit="1" customWidth="1"/>
    <col min="12044" max="12044" width="13.140625" style="642" bestFit="1" customWidth="1"/>
    <col min="12045" max="12045" width="1.5703125" style="642" customWidth="1"/>
    <col min="12046" max="12046" width="15.7109375" style="642" bestFit="1" customWidth="1"/>
    <col min="12047" max="12047" width="20.42578125" style="642" customWidth="1"/>
    <col min="12048" max="12288" width="9.140625" style="642"/>
    <col min="12289" max="12289" width="35.28515625" style="642" customWidth="1"/>
    <col min="12290" max="12290" width="29.7109375" style="642" customWidth="1"/>
    <col min="12291" max="12291" width="1.42578125" style="642" customWidth="1"/>
    <col min="12292" max="12294" width="10.140625" style="642" bestFit="1" customWidth="1"/>
    <col min="12295" max="12295" width="14.28515625" style="642" bestFit="1" customWidth="1"/>
    <col min="12296" max="12296" width="1.42578125" style="642" customWidth="1"/>
    <col min="12297" max="12299" width="10.140625" style="642" bestFit="1" customWidth="1"/>
    <col min="12300" max="12300" width="13.140625" style="642" bestFit="1" customWidth="1"/>
    <col min="12301" max="12301" width="1.5703125" style="642" customWidth="1"/>
    <col min="12302" max="12302" width="15.7109375" style="642" bestFit="1" customWidth="1"/>
    <col min="12303" max="12303" width="20.42578125" style="642" customWidth="1"/>
    <col min="12304" max="12544" width="9.140625" style="642"/>
    <col min="12545" max="12545" width="35.28515625" style="642" customWidth="1"/>
    <col min="12546" max="12546" width="29.7109375" style="642" customWidth="1"/>
    <col min="12547" max="12547" width="1.42578125" style="642" customWidth="1"/>
    <col min="12548" max="12550" width="10.140625" style="642" bestFit="1" customWidth="1"/>
    <col min="12551" max="12551" width="14.28515625" style="642" bestFit="1" customWidth="1"/>
    <col min="12552" max="12552" width="1.42578125" style="642" customWidth="1"/>
    <col min="12553" max="12555" width="10.140625" style="642" bestFit="1" customWidth="1"/>
    <col min="12556" max="12556" width="13.140625" style="642" bestFit="1" customWidth="1"/>
    <col min="12557" max="12557" width="1.5703125" style="642" customWidth="1"/>
    <col min="12558" max="12558" width="15.7109375" style="642" bestFit="1" customWidth="1"/>
    <col min="12559" max="12559" width="20.42578125" style="642" customWidth="1"/>
    <col min="12560" max="12800" width="9.140625" style="642"/>
    <col min="12801" max="12801" width="35.28515625" style="642" customWidth="1"/>
    <col min="12802" max="12802" width="29.7109375" style="642" customWidth="1"/>
    <col min="12803" max="12803" width="1.42578125" style="642" customWidth="1"/>
    <col min="12804" max="12806" width="10.140625" style="642" bestFit="1" customWidth="1"/>
    <col min="12807" max="12807" width="14.28515625" style="642" bestFit="1" customWidth="1"/>
    <col min="12808" max="12808" width="1.42578125" style="642" customWidth="1"/>
    <col min="12809" max="12811" width="10.140625" style="642" bestFit="1" customWidth="1"/>
    <col min="12812" max="12812" width="13.140625" style="642" bestFit="1" customWidth="1"/>
    <col min="12813" max="12813" width="1.5703125" style="642" customWidth="1"/>
    <col min="12814" max="12814" width="15.7109375" style="642" bestFit="1" customWidth="1"/>
    <col min="12815" max="12815" width="20.42578125" style="642" customWidth="1"/>
    <col min="12816" max="13056" width="9.140625" style="642"/>
    <col min="13057" max="13057" width="35.28515625" style="642" customWidth="1"/>
    <col min="13058" max="13058" width="29.7109375" style="642" customWidth="1"/>
    <col min="13059" max="13059" width="1.42578125" style="642" customWidth="1"/>
    <col min="13060" max="13062" width="10.140625" style="642" bestFit="1" customWidth="1"/>
    <col min="13063" max="13063" width="14.28515625" style="642" bestFit="1" customWidth="1"/>
    <col min="13064" max="13064" width="1.42578125" style="642" customWidth="1"/>
    <col min="13065" max="13067" width="10.140625" style="642" bestFit="1" customWidth="1"/>
    <col min="13068" max="13068" width="13.140625" style="642" bestFit="1" customWidth="1"/>
    <col min="13069" max="13069" width="1.5703125" style="642" customWidth="1"/>
    <col min="13070" max="13070" width="15.7109375" style="642" bestFit="1" customWidth="1"/>
    <col min="13071" max="13071" width="20.42578125" style="642" customWidth="1"/>
    <col min="13072" max="13312" width="9.140625" style="642"/>
    <col min="13313" max="13313" width="35.28515625" style="642" customWidth="1"/>
    <col min="13314" max="13314" width="29.7109375" style="642" customWidth="1"/>
    <col min="13315" max="13315" width="1.42578125" style="642" customWidth="1"/>
    <col min="13316" max="13318" width="10.140625" style="642" bestFit="1" customWidth="1"/>
    <col min="13319" max="13319" width="14.28515625" style="642" bestFit="1" customWidth="1"/>
    <col min="13320" max="13320" width="1.42578125" style="642" customWidth="1"/>
    <col min="13321" max="13323" width="10.140625" style="642" bestFit="1" customWidth="1"/>
    <col min="13324" max="13324" width="13.140625" style="642" bestFit="1" customWidth="1"/>
    <col min="13325" max="13325" width="1.5703125" style="642" customWidth="1"/>
    <col min="13326" max="13326" width="15.7109375" style="642" bestFit="1" customWidth="1"/>
    <col min="13327" max="13327" width="20.42578125" style="642" customWidth="1"/>
    <col min="13328" max="13568" width="9.140625" style="642"/>
    <col min="13569" max="13569" width="35.28515625" style="642" customWidth="1"/>
    <col min="13570" max="13570" width="29.7109375" style="642" customWidth="1"/>
    <col min="13571" max="13571" width="1.42578125" style="642" customWidth="1"/>
    <col min="13572" max="13574" width="10.140625" style="642" bestFit="1" customWidth="1"/>
    <col min="13575" max="13575" width="14.28515625" style="642" bestFit="1" customWidth="1"/>
    <col min="13576" max="13576" width="1.42578125" style="642" customWidth="1"/>
    <col min="13577" max="13579" width="10.140625" style="642" bestFit="1" customWidth="1"/>
    <col min="13580" max="13580" width="13.140625" style="642" bestFit="1" customWidth="1"/>
    <col min="13581" max="13581" width="1.5703125" style="642" customWidth="1"/>
    <col min="13582" max="13582" width="15.7109375" style="642" bestFit="1" customWidth="1"/>
    <col min="13583" max="13583" width="20.42578125" style="642" customWidth="1"/>
    <col min="13584" max="13824" width="9.140625" style="642"/>
    <col min="13825" max="13825" width="35.28515625" style="642" customWidth="1"/>
    <col min="13826" max="13826" width="29.7109375" style="642" customWidth="1"/>
    <col min="13827" max="13827" width="1.42578125" style="642" customWidth="1"/>
    <col min="13828" max="13830" width="10.140625" style="642" bestFit="1" customWidth="1"/>
    <col min="13831" max="13831" width="14.28515625" style="642" bestFit="1" customWidth="1"/>
    <col min="13832" max="13832" width="1.42578125" style="642" customWidth="1"/>
    <col min="13833" max="13835" width="10.140625" style="642" bestFit="1" customWidth="1"/>
    <col min="13836" max="13836" width="13.140625" style="642" bestFit="1" customWidth="1"/>
    <col min="13837" max="13837" width="1.5703125" style="642" customWidth="1"/>
    <col min="13838" max="13838" width="15.7109375" style="642" bestFit="1" customWidth="1"/>
    <col min="13839" max="13839" width="20.42578125" style="642" customWidth="1"/>
    <col min="13840" max="14080" width="9.140625" style="642"/>
    <col min="14081" max="14081" width="35.28515625" style="642" customWidth="1"/>
    <col min="14082" max="14082" width="29.7109375" style="642" customWidth="1"/>
    <col min="14083" max="14083" width="1.42578125" style="642" customWidth="1"/>
    <col min="14084" max="14086" width="10.140625" style="642" bestFit="1" customWidth="1"/>
    <col min="14087" max="14087" width="14.28515625" style="642" bestFit="1" customWidth="1"/>
    <col min="14088" max="14088" width="1.42578125" style="642" customWidth="1"/>
    <col min="14089" max="14091" width="10.140625" style="642" bestFit="1" customWidth="1"/>
    <col min="14092" max="14092" width="13.140625" style="642" bestFit="1" customWidth="1"/>
    <col min="14093" max="14093" width="1.5703125" style="642" customWidth="1"/>
    <col min="14094" max="14094" width="15.7109375" style="642" bestFit="1" customWidth="1"/>
    <col min="14095" max="14095" width="20.42578125" style="642" customWidth="1"/>
    <col min="14096" max="14336" width="9.140625" style="642"/>
    <col min="14337" max="14337" width="35.28515625" style="642" customWidth="1"/>
    <col min="14338" max="14338" width="29.7109375" style="642" customWidth="1"/>
    <col min="14339" max="14339" width="1.42578125" style="642" customWidth="1"/>
    <col min="14340" max="14342" width="10.140625" style="642" bestFit="1" customWidth="1"/>
    <col min="14343" max="14343" width="14.28515625" style="642" bestFit="1" customWidth="1"/>
    <col min="14344" max="14344" width="1.42578125" style="642" customWidth="1"/>
    <col min="14345" max="14347" width="10.140625" style="642" bestFit="1" customWidth="1"/>
    <col min="14348" max="14348" width="13.140625" style="642" bestFit="1" customWidth="1"/>
    <col min="14349" max="14349" width="1.5703125" style="642" customWidth="1"/>
    <col min="14350" max="14350" width="15.7109375" style="642" bestFit="1" customWidth="1"/>
    <col min="14351" max="14351" width="20.42578125" style="642" customWidth="1"/>
    <col min="14352" max="14592" width="9.140625" style="642"/>
    <col min="14593" max="14593" width="35.28515625" style="642" customWidth="1"/>
    <col min="14594" max="14594" width="29.7109375" style="642" customWidth="1"/>
    <col min="14595" max="14595" width="1.42578125" style="642" customWidth="1"/>
    <col min="14596" max="14598" width="10.140625" style="642" bestFit="1" customWidth="1"/>
    <col min="14599" max="14599" width="14.28515625" style="642" bestFit="1" customWidth="1"/>
    <col min="14600" max="14600" width="1.42578125" style="642" customWidth="1"/>
    <col min="14601" max="14603" width="10.140625" style="642" bestFit="1" customWidth="1"/>
    <col min="14604" max="14604" width="13.140625" style="642" bestFit="1" customWidth="1"/>
    <col min="14605" max="14605" width="1.5703125" style="642" customWidth="1"/>
    <col min="14606" max="14606" width="15.7109375" style="642" bestFit="1" customWidth="1"/>
    <col min="14607" max="14607" width="20.42578125" style="642" customWidth="1"/>
    <col min="14608" max="14848" width="9.140625" style="642"/>
    <col min="14849" max="14849" width="35.28515625" style="642" customWidth="1"/>
    <col min="14850" max="14850" width="29.7109375" style="642" customWidth="1"/>
    <col min="14851" max="14851" width="1.42578125" style="642" customWidth="1"/>
    <col min="14852" max="14854" width="10.140625" style="642" bestFit="1" customWidth="1"/>
    <col min="14855" max="14855" width="14.28515625" style="642" bestFit="1" customWidth="1"/>
    <col min="14856" max="14856" width="1.42578125" style="642" customWidth="1"/>
    <col min="14857" max="14859" width="10.140625" style="642" bestFit="1" customWidth="1"/>
    <col min="14860" max="14860" width="13.140625" style="642" bestFit="1" customWidth="1"/>
    <col min="14861" max="14861" width="1.5703125" style="642" customWidth="1"/>
    <col min="14862" max="14862" width="15.7109375" style="642" bestFit="1" customWidth="1"/>
    <col min="14863" max="14863" width="20.42578125" style="642" customWidth="1"/>
    <col min="14864" max="15104" width="9.140625" style="642"/>
    <col min="15105" max="15105" width="35.28515625" style="642" customWidth="1"/>
    <col min="15106" max="15106" width="29.7109375" style="642" customWidth="1"/>
    <col min="15107" max="15107" width="1.42578125" style="642" customWidth="1"/>
    <col min="15108" max="15110" width="10.140625" style="642" bestFit="1" customWidth="1"/>
    <col min="15111" max="15111" width="14.28515625" style="642" bestFit="1" customWidth="1"/>
    <col min="15112" max="15112" width="1.42578125" style="642" customWidth="1"/>
    <col min="15113" max="15115" width="10.140625" style="642" bestFit="1" customWidth="1"/>
    <col min="15116" max="15116" width="13.140625" style="642" bestFit="1" customWidth="1"/>
    <col min="15117" max="15117" width="1.5703125" style="642" customWidth="1"/>
    <col min="15118" max="15118" width="15.7109375" style="642" bestFit="1" customWidth="1"/>
    <col min="15119" max="15119" width="20.42578125" style="642" customWidth="1"/>
    <col min="15120" max="15360" width="9.140625" style="642"/>
    <col min="15361" max="15361" width="35.28515625" style="642" customWidth="1"/>
    <col min="15362" max="15362" width="29.7109375" style="642" customWidth="1"/>
    <col min="15363" max="15363" width="1.42578125" style="642" customWidth="1"/>
    <col min="15364" max="15366" width="10.140625" style="642" bestFit="1" customWidth="1"/>
    <col min="15367" max="15367" width="14.28515625" style="642" bestFit="1" customWidth="1"/>
    <col min="15368" max="15368" width="1.42578125" style="642" customWidth="1"/>
    <col min="15369" max="15371" width="10.140625" style="642" bestFit="1" customWidth="1"/>
    <col min="15372" max="15372" width="13.140625" style="642" bestFit="1" customWidth="1"/>
    <col min="15373" max="15373" width="1.5703125" style="642" customWidth="1"/>
    <col min="15374" max="15374" width="15.7109375" style="642" bestFit="1" customWidth="1"/>
    <col min="15375" max="15375" width="20.42578125" style="642" customWidth="1"/>
    <col min="15376" max="15616" width="9.140625" style="642"/>
    <col min="15617" max="15617" width="35.28515625" style="642" customWidth="1"/>
    <col min="15618" max="15618" width="29.7109375" style="642" customWidth="1"/>
    <col min="15619" max="15619" width="1.42578125" style="642" customWidth="1"/>
    <col min="15620" max="15622" width="10.140625" style="642" bestFit="1" customWidth="1"/>
    <col min="15623" max="15623" width="14.28515625" style="642" bestFit="1" customWidth="1"/>
    <col min="15624" max="15624" width="1.42578125" style="642" customWidth="1"/>
    <col min="15625" max="15627" width="10.140625" style="642" bestFit="1" customWidth="1"/>
    <col min="15628" max="15628" width="13.140625" style="642" bestFit="1" customWidth="1"/>
    <col min="15629" max="15629" width="1.5703125" style="642" customWidth="1"/>
    <col min="15630" max="15630" width="15.7109375" style="642" bestFit="1" customWidth="1"/>
    <col min="15631" max="15631" width="20.42578125" style="642" customWidth="1"/>
    <col min="15632" max="15872" width="9.140625" style="642"/>
    <col min="15873" max="15873" width="35.28515625" style="642" customWidth="1"/>
    <col min="15874" max="15874" width="29.7109375" style="642" customWidth="1"/>
    <col min="15875" max="15875" width="1.42578125" style="642" customWidth="1"/>
    <col min="15876" max="15878" width="10.140625" style="642" bestFit="1" customWidth="1"/>
    <col min="15879" max="15879" width="14.28515625" style="642" bestFit="1" customWidth="1"/>
    <col min="15880" max="15880" width="1.42578125" style="642" customWidth="1"/>
    <col min="15881" max="15883" width="10.140625" style="642" bestFit="1" customWidth="1"/>
    <col min="15884" max="15884" width="13.140625" style="642" bestFit="1" customWidth="1"/>
    <col min="15885" max="15885" width="1.5703125" style="642" customWidth="1"/>
    <col min="15886" max="15886" width="15.7109375" style="642" bestFit="1" customWidth="1"/>
    <col min="15887" max="15887" width="20.42578125" style="642" customWidth="1"/>
    <col min="15888" max="16128" width="9.140625" style="642"/>
    <col min="16129" max="16129" width="35.28515625" style="642" customWidth="1"/>
    <col min="16130" max="16130" width="29.7109375" style="642" customWidth="1"/>
    <col min="16131" max="16131" width="1.42578125" style="642" customWidth="1"/>
    <col min="16132" max="16134" width="10.140625" style="642" bestFit="1" customWidth="1"/>
    <col min="16135" max="16135" width="14.28515625" style="642" bestFit="1" customWidth="1"/>
    <col min="16136" max="16136" width="1.42578125" style="642" customWidth="1"/>
    <col min="16137" max="16139" width="10.140625" style="642" bestFit="1" customWidth="1"/>
    <col min="16140" max="16140" width="13.140625" style="642" bestFit="1" customWidth="1"/>
    <col min="16141" max="16141" width="1.5703125" style="642" customWidth="1"/>
    <col min="16142" max="16142" width="15.7109375" style="642" bestFit="1" customWidth="1"/>
    <col min="16143" max="16143" width="20.42578125" style="642" customWidth="1"/>
    <col min="16144" max="16384" width="9.140625" style="642"/>
  </cols>
  <sheetData>
    <row r="1" spans="1:19" ht="18" x14ac:dyDescent="0.35">
      <c r="A1" s="539" t="s">
        <v>206</v>
      </c>
      <c r="B1" s="638"/>
      <c r="C1" s="638"/>
      <c r="D1" s="639"/>
      <c r="E1" s="640"/>
      <c r="F1" s="640"/>
      <c r="G1" s="639"/>
      <c r="H1" s="639"/>
      <c r="I1" s="639"/>
      <c r="J1" s="640"/>
      <c r="K1" s="640"/>
      <c r="L1" s="639"/>
      <c r="M1" s="641"/>
      <c r="N1" s="640"/>
      <c r="O1" s="640"/>
    </row>
    <row r="2" spans="1:19" s="549" customFormat="1" ht="18" x14ac:dyDescent="0.3">
      <c r="A2" s="544" t="s">
        <v>261</v>
      </c>
      <c r="B2" s="544"/>
      <c r="C2" s="544"/>
      <c r="D2" s="545"/>
      <c r="E2" s="545"/>
      <c r="F2" s="539"/>
      <c r="G2" s="545"/>
      <c r="H2" s="545"/>
      <c r="I2" s="545"/>
      <c r="J2" s="546"/>
      <c r="K2" s="546"/>
      <c r="L2" s="547"/>
      <c r="M2" s="643"/>
      <c r="N2" s="643"/>
      <c r="O2" s="643"/>
      <c r="P2" s="548"/>
      <c r="Q2" s="548"/>
      <c r="R2" s="548"/>
      <c r="S2" s="548"/>
    </row>
    <row r="3" spans="1:19" ht="18" x14ac:dyDescent="0.35">
      <c r="A3" s="644" t="s">
        <v>281</v>
      </c>
      <c r="B3" s="518"/>
      <c r="C3" s="518"/>
      <c r="D3" s="645"/>
      <c r="E3" s="646"/>
      <c r="F3" s="646"/>
      <c r="G3" s="639"/>
      <c r="H3" s="645"/>
      <c r="I3" s="645"/>
      <c r="J3" s="646"/>
      <c r="K3" s="646"/>
      <c r="L3" s="639"/>
      <c r="M3" s="647"/>
      <c r="N3" s="646"/>
      <c r="O3" s="646"/>
    </row>
    <row r="4" spans="1:19" ht="12.75" customHeight="1" x14ac:dyDescent="0.3"/>
    <row r="5" spans="1:19" s="517" customFormat="1" ht="18" x14ac:dyDescent="0.35">
      <c r="A5" s="653"/>
      <c r="B5" s="654"/>
      <c r="C5" s="518"/>
      <c r="D5" s="655" t="s">
        <v>22</v>
      </c>
      <c r="E5" s="656"/>
      <c r="F5" s="656"/>
      <c r="G5" s="657"/>
      <c r="H5" s="519"/>
      <c r="I5" s="655" t="s">
        <v>23</v>
      </c>
      <c r="J5" s="656"/>
      <c r="K5" s="656"/>
      <c r="L5" s="657"/>
      <c r="M5" s="522"/>
      <c r="N5" s="658"/>
      <c r="O5" s="659"/>
    </row>
    <row r="6" spans="1:19" s="517" customFormat="1" ht="30" x14ac:dyDescent="0.3">
      <c r="A6" s="815" t="s">
        <v>201</v>
      </c>
      <c r="B6" s="816"/>
      <c r="C6" s="518"/>
      <c r="D6" s="568" t="s">
        <v>25</v>
      </c>
      <c r="E6" s="660" t="s">
        <v>25</v>
      </c>
      <c r="F6" s="660" t="s">
        <v>25</v>
      </c>
      <c r="G6" s="661" t="s">
        <v>27</v>
      </c>
      <c r="H6" s="521"/>
      <c r="I6" s="568" t="s">
        <v>25</v>
      </c>
      <c r="J6" s="660" t="s">
        <v>25</v>
      </c>
      <c r="K6" s="660" t="s">
        <v>25</v>
      </c>
      <c r="L6" s="661" t="s">
        <v>27</v>
      </c>
      <c r="M6" s="662"/>
      <c r="N6" s="663" t="s">
        <v>28</v>
      </c>
      <c r="O6" s="574" t="s">
        <v>29</v>
      </c>
    </row>
    <row r="7" spans="1:19" s="517" customFormat="1" ht="12.75" customHeight="1" x14ac:dyDescent="0.3">
      <c r="A7" s="817"/>
      <c r="B7" s="818"/>
      <c r="C7" s="518"/>
      <c r="D7" s="664" t="s">
        <v>30</v>
      </c>
      <c r="E7" s="665" t="s">
        <v>202</v>
      </c>
      <c r="F7" s="665" t="s">
        <v>203</v>
      </c>
      <c r="G7" s="666" t="s">
        <v>204</v>
      </c>
      <c r="H7" s="521"/>
      <c r="I7" s="664" t="s">
        <v>30</v>
      </c>
      <c r="J7" s="665" t="s">
        <v>202</v>
      </c>
      <c r="K7" s="665" t="s">
        <v>203</v>
      </c>
      <c r="L7" s="666" t="s">
        <v>204</v>
      </c>
      <c r="M7" s="662"/>
      <c r="N7" s="667" t="s">
        <v>32</v>
      </c>
      <c r="O7" s="668" t="s">
        <v>32</v>
      </c>
    </row>
    <row r="8" spans="1:19" s="517" customFormat="1" x14ac:dyDescent="0.3">
      <c r="B8" s="518"/>
      <c r="C8" s="518"/>
      <c r="D8" s="519"/>
      <c r="E8" s="520"/>
      <c r="F8" s="520"/>
      <c r="G8" s="521"/>
      <c r="H8" s="519"/>
      <c r="I8" s="519"/>
      <c r="J8" s="520"/>
      <c r="K8" s="520"/>
      <c r="L8" s="521"/>
      <c r="M8" s="522"/>
      <c r="N8" s="520"/>
      <c r="O8" s="523"/>
    </row>
    <row r="9" spans="1:19" s="525" customFormat="1" ht="13.5" customHeight="1" x14ac:dyDescent="0.3">
      <c r="A9" s="524" t="s">
        <v>199</v>
      </c>
      <c r="B9" s="524"/>
      <c r="C9" s="524"/>
      <c r="D9" s="524"/>
      <c r="E9" s="524"/>
      <c r="F9" s="524"/>
      <c r="G9" s="524"/>
      <c r="H9" s="524"/>
      <c r="I9" s="524"/>
      <c r="J9" s="524"/>
      <c r="K9" s="524"/>
      <c r="L9" s="524"/>
      <c r="M9" s="524"/>
      <c r="N9" s="524"/>
      <c r="O9" s="524"/>
    </row>
    <row r="10" spans="1:19" s="525" customFormat="1" x14ac:dyDescent="0.3">
      <c r="A10" s="526"/>
      <c r="B10" s="527" t="s">
        <v>278</v>
      </c>
      <c r="C10" s="528"/>
      <c r="D10" s="529">
        <v>27</v>
      </c>
      <c r="E10" s="530">
        <f>D10/$D$12*100</f>
        <v>56.25</v>
      </c>
      <c r="F10" s="531">
        <f>D10/$D$120*100</f>
        <v>3.8571428571428568</v>
      </c>
      <c r="G10" s="529">
        <v>1661910</v>
      </c>
      <c r="H10" s="532"/>
      <c r="I10" s="533">
        <v>8</v>
      </c>
      <c r="J10" s="530">
        <f>I10/$I$12*100</f>
        <v>57.142857142857139</v>
      </c>
      <c r="K10" s="531">
        <f>I10/$I$120*100</f>
        <v>3.7735849056603774</v>
      </c>
      <c r="L10" s="533">
        <v>544069</v>
      </c>
      <c r="M10" s="534"/>
      <c r="N10" s="535">
        <f>I10/D10*100</f>
        <v>29.629629629629626</v>
      </c>
      <c r="O10" s="535">
        <f>L10/G10*100</f>
        <v>32.737573033437428</v>
      </c>
    </row>
    <row r="11" spans="1:19" s="525" customFormat="1" x14ac:dyDescent="0.3">
      <c r="A11" s="526"/>
      <c r="B11" s="527" t="s">
        <v>279</v>
      </c>
      <c r="C11" s="528"/>
      <c r="D11" s="529">
        <v>21</v>
      </c>
      <c r="E11" s="530">
        <f>D11/$D$12*100</f>
        <v>43.75</v>
      </c>
      <c r="F11" s="531">
        <f>D11/$D$121*100</f>
        <v>6.4024390243902438</v>
      </c>
      <c r="G11" s="529">
        <v>1461197</v>
      </c>
      <c r="H11" s="532"/>
      <c r="I11" s="536">
        <v>6</v>
      </c>
      <c r="J11" s="530">
        <f>I11/$I$12*100</f>
        <v>42.857142857142854</v>
      </c>
      <c r="K11" s="531">
        <f>I11/$I$121*100</f>
        <v>6.3829787234042552</v>
      </c>
      <c r="L11" s="536">
        <v>433712</v>
      </c>
      <c r="M11" s="534"/>
      <c r="N11" s="535">
        <f>I11/D11*100</f>
        <v>28.571428571428569</v>
      </c>
      <c r="O11" s="535">
        <f>L11/G11*100</f>
        <v>29.681966223582446</v>
      </c>
    </row>
    <row r="12" spans="1:19" s="525" customFormat="1" x14ac:dyDescent="0.3">
      <c r="A12" s="526"/>
      <c r="B12" s="537" t="s">
        <v>205</v>
      </c>
      <c r="C12" s="528"/>
      <c r="D12" s="529">
        <f>SUM(D10:D11)</f>
        <v>48</v>
      </c>
      <c r="E12" s="530">
        <f>D12/$D$12*100</f>
        <v>100</v>
      </c>
      <c r="F12" s="531">
        <f>D12/$D$122*100</f>
        <v>4.6692607003891053</v>
      </c>
      <c r="G12" s="529">
        <f>SUM(G10:G11)</f>
        <v>3123107</v>
      </c>
      <c r="H12" s="532"/>
      <c r="I12" s="529">
        <f>SUM(I10:I11)</f>
        <v>14</v>
      </c>
      <c r="J12" s="530">
        <f>I12/$I$12*100</f>
        <v>100</v>
      </c>
      <c r="K12" s="531">
        <f>I12/$I$122*100</f>
        <v>4.5751633986928102</v>
      </c>
      <c r="L12" s="529">
        <v>977781</v>
      </c>
      <c r="M12" s="534"/>
      <c r="N12" s="535">
        <f>I12/D12*100</f>
        <v>29.166666666666668</v>
      </c>
      <c r="O12" s="535">
        <f>L12/G12*100</f>
        <v>31.307957108097799</v>
      </c>
    </row>
    <row r="13" spans="1:19" s="525" customFormat="1" x14ac:dyDescent="0.3">
      <c r="A13" s="526"/>
      <c r="B13" s="528"/>
      <c r="C13" s="528"/>
      <c r="D13" s="529"/>
      <c r="E13" s="535"/>
      <c r="F13" s="535"/>
      <c r="G13" s="669"/>
      <c r="H13" s="529"/>
      <c r="I13" s="529"/>
      <c r="J13" s="535"/>
      <c r="K13" s="535"/>
      <c r="L13" s="532"/>
      <c r="M13" s="670"/>
      <c r="N13" s="535"/>
      <c r="O13" s="535"/>
    </row>
    <row r="14" spans="1:19" s="509" customFormat="1" x14ac:dyDescent="0.3">
      <c r="A14" s="538" t="s">
        <v>276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</row>
    <row r="15" spans="1:19" s="525" customFormat="1" x14ac:dyDescent="0.3">
      <c r="A15" s="526"/>
      <c r="B15" s="527" t="s">
        <v>278</v>
      </c>
      <c r="C15" s="528"/>
      <c r="D15" s="529">
        <v>25</v>
      </c>
      <c r="E15" s="530">
        <f>D15/$D$17*100</f>
        <v>65.789473684210535</v>
      </c>
      <c r="F15" s="531">
        <f>D15/$D$120*100</f>
        <v>3.5714285714285712</v>
      </c>
      <c r="G15" s="529">
        <v>1495526</v>
      </c>
      <c r="H15" s="532"/>
      <c r="I15" s="533">
        <v>8</v>
      </c>
      <c r="J15" s="530">
        <f>I15/$I$17*100</f>
        <v>66.666666666666657</v>
      </c>
      <c r="K15" s="531">
        <f>I15/$I$120*100</f>
        <v>3.7735849056603774</v>
      </c>
      <c r="L15" s="533">
        <v>520576</v>
      </c>
      <c r="M15" s="534"/>
      <c r="N15" s="535">
        <f>I15/D15*100</f>
        <v>32</v>
      </c>
      <c r="O15" s="535">
        <f>L15/G15*100</f>
        <v>34.808889982521201</v>
      </c>
    </row>
    <row r="16" spans="1:19" s="525" customFormat="1" x14ac:dyDescent="0.3">
      <c r="A16" s="526"/>
      <c r="B16" s="527" t="s">
        <v>279</v>
      </c>
      <c r="C16" s="528"/>
      <c r="D16" s="529">
        <v>13</v>
      </c>
      <c r="E16" s="530">
        <f>D16/$D$17*100</f>
        <v>34.210526315789473</v>
      </c>
      <c r="F16" s="531">
        <f>D16/$D$121*100</f>
        <v>3.9634146341463414</v>
      </c>
      <c r="G16" s="529">
        <v>779325</v>
      </c>
      <c r="H16" s="532"/>
      <c r="I16" s="536">
        <v>4</v>
      </c>
      <c r="J16" s="530">
        <f>I16/$I$17*100</f>
        <v>33.333333333333329</v>
      </c>
      <c r="K16" s="531">
        <f>I16/$I$121*100</f>
        <v>4.2553191489361701</v>
      </c>
      <c r="L16" s="536">
        <v>227973</v>
      </c>
      <c r="M16" s="534"/>
      <c r="N16" s="535">
        <f>I16/D16*100</f>
        <v>30.76923076923077</v>
      </c>
      <c r="O16" s="535">
        <f>L16/G16*100</f>
        <v>29.252622461745741</v>
      </c>
    </row>
    <row r="17" spans="1:15" s="525" customFormat="1" x14ac:dyDescent="0.3">
      <c r="A17" s="526"/>
      <c r="B17" s="537" t="s">
        <v>205</v>
      </c>
      <c r="C17" s="528"/>
      <c r="D17" s="529">
        <f>SUM(D15:D16)</f>
        <v>38</v>
      </c>
      <c r="E17" s="530">
        <f>D17/$D$17*100</f>
        <v>100</v>
      </c>
      <c r="F17" s="531">
        <f>D17/$D$122*100</f>
        <v>3.6964980544747084</v>
      </c>
      <c r="G17" s="529">
        <f>SUM(G15:G16)</f>
        <v>2274851</v>
      </c>
      <c r="H17" s="532"/>
      <c r="I17" s="529">
        <f>SUM(I15:I16)</f>
        <v>12</v>
      </c>
      <c r="J17" s="530">
        <f>I17/$I$17*100</f>
        <v>100</v>
      </c>
      <c r="K17" s="531">
        <f>I17/$I$122*100</f>
        <v>3.9215686274509802</v>
      </c>
      <c r="L17" s="529">
        <f>SUM(L15:L16)</f>
        <v>748549</v>
      </c>
      <c r="M17" s="534"/>
      <c r="N17" s="535">
        <f>I17/D17*100</f>
        <v>31.578947368421051</v>
      </c>
      <c r="O17" s="535">
        <f>L17/G17*100</f>
        <v>32.905407870669336</v>
      </c>
    </row>
    <row r="18" spans="1:15" s="525" customFormat="1" x14ac:dyDescent="0.3">
      <c r="A18" s="526"/>
      <c r="B18" s="528"/>
      <c r="C18" s="528"/>
      <c r="D18" s="529"/>
      <c r="E18" s="535"/>
      <c r="F18" s="535"/>
      <c r="G18" s="669"/>
      <c r="H18" s="529"/>
      <c r="I18" s="529"/>
      <c r="J18" s="535"/>
      <c r="K18" s="535"/>
      <c r="L18" s="532"/>
      <c r="M18" s="670"/>
      <c r="N18" s="535"/>
      <c r="O18" s="535"/>
    </row>
    <row r="19" spans="1:15" s="509" customFormat="1" x14ac:dyDescent="0.3">
      <c r="A19" s="786" t="s">
        <v>277</v>
      </c>
      <c r="B19" s="786"/>
      <c r="C19" s="786"/>
      <c r="D19" s="786"/>
      <c r="E19" s="786"/>
      <c r="F19" s="786"/>
      <c r="G19" s="786"/>
      <c r="H19" s="786"/>
      <c r="I19" s="786"/>
      <c r="J19" s="786"/>
      <c r="K19" s="786"/>
      <c r="L19" s="786"/>
    </row>
    <row r="20" spans="1:15" s="525" customFormat="1" x14ac:dyDescent="0.3">
      <c r="A20" s="526"/>
      <c r="B20" s="527" t="s">
        <v>278</v>
      </c>
      <c r="C20" s="528"/>
      <c r="D20" s="529">
        <v>25</v>
      </c>
      <c r="E20" s="530">
        <f>D20/$D$22*100</f>
        <v>65.789473684210535</v>
      </c>
      <c r="F20" s="531">
        <f>D20/$D$120*100</f>
        <v>3.5714285714285712</v>
      </c>
      <c r="G20" s="529">
        <v>1624306</v>
      </c>
      <c r="H20" s="532"/>
      <c r="I20" s="533">
        <v>8</v>
      </c>
      <c r="J20" s="530">
        <f>I20/I22*100</f>
        <v>66.666666666666657</v>
      </c>
      <c r="K20" s="531">
        <f>I20/$I$120*100</f>
        <v>3.7735849056603774</v>
      </c>
      <c r="L20" s="533">
        <v>553135</v>
      </c>
      <c r="M20" s="534"/>
      <c r="N20" s="535">
        <f>I20/D20*100</f>
        <v>32</v>
      </c>
      <c r="O20" s="535">
        <f>L20/G20*100</f>
        <v>34.053620438513434</v>
      </c>
    </row>
    <row r="21" spans="1:15" s="525" customFormat="1" x14ac:dyDescent="0.3">
      <c r="A21" s="526"/>
      <c r="B21" s="527" t="s">
        <v>279</v>
      </c>
      <c r="C21" s="528"/>
      <c r="D21" s="529">
        <v>13</v>
      </c>
      <c r="E21" s="530">
        <f t="shared" ref="E21:E22" si="0">D21/$D$22*100</f>
        <v>34.210526315789473</v>
      </c>
      <c r="F21" s="531">
        <f>D21/$D$121*100</f>
        <v>3.9634146341463414</v>
      </c>
      <c r="G21" s="529">
        <v>938350</v>
      </c>
      <c r="H21" s="532"/>
      <c r="I21" s="536">
        <v>4</v>
      </c>
      <c r="J21" s="530">
        <f>I21/I22*100</f>
        <v>33.333333333333329</v>
      </c>
      <c r="K21" s="531">
        <f>I21/$I$121*100</f>
        <v>4.2553191489361701</v>
      </c>
      <c r="L21" s="536">
        <v>263278</v>
      </c>
      <c r="M21" s="534"/>
      <c r="N21" s="535">
        <f>I21/D21*100</f>
        <v>30.76923076923077</v>
      </c>
      <c r="O21" s="535">
        <f>L21/G21*100</f>
        <v>28.057547823306866</v>
      </c>
    </row>
    <row r="22" spans="1:15" s="525" customFormat="1" x14ac:dyDescent="0.3">
      <c r="A22" s="526"/>
      <c r="B22" s="537" t="s">
        <v>205</v>
      </c>
      <c r="C22" s="528"/>
      <c r="D22" s="529">
        <f>SUM(D20:D21)</f>
        <v>38</v>
      </c>
      <c r="E22" s="530">
        <f t="shared" si="0"/>
        <v>100</v>
      </c>
      <c r="F22" s="531">
        <f>D22/$D$122*100</f>
        <v>3.6964980544747084</v>
      </c>
      <c r="G22" s="529">
        <f>SUM(G20:G21)</f>
        <v>2562656</v>
      </c>
      <c r="H22" s="532"/>
      <c r="I22" s="529">
        <f>SUM(I20:I21)</f>
        <v>12</v>
      </c>
      <c r="J22" s="530">
        <f>I22/I22*100</f>
        <v>100</v>
      </c>
      <c r="K22" s="531">
        <f>I22/$I$122*100</f>
        <v>3.9215686274509802</v>
      </c>
      <c r="L22" s="529">
        <v>816413</v>
      </c>
      <c r="M22" s="534"/>
      <c r="N22" s="535">
        <f>I22/D22*100</f>
        <v>31.578947368421051</v>
      </c>
      <c r="O22" s="535">
        <f>L22/G22*100</f>
        <v>31.858080054443516</v>
      </c>
    </row>
    <row r="23" spans="1:15" s="525" customFormat="1" x14ac:dyDescent="0.3">
      <c r="A23" s="526"/>
      <c r="B23" s="537"/>
      <c r="C23" s="528"/>
      <c r="D23" s="529"/>
      <c r="E23" s="530"/>
      <c r="F23" s="531"/>
      <c r="G23" s="529"/>
      <c r="H23" s="532"/>
      <c r="I23" s="529"/>
      <c r="J23" s="530"/>
      <c r="K23" s="531"/>
      <c r="L23" s="529"/>
      <c r="M23" s="534"/>
      <c r="N23" s="535"/>
      <c r="O23" s="535"/>
    </row>
    <row r="24" spans="1:15" s="525" customFormat="1" ht="30" customHeight="1" x14ac:dyDescent="0.3">
      <c r="A24" s="814" t="s">
        <v>274</v>
      </c>
      <c r="B24" s="814"/>
      <c r="C24" s="814"/>
      <c r="D24" s="814"/>
      <c r="E24" s="814"/>
      <c r="F24" s="814"/>
      <c r="G24" s="814"/>
      <c r="H24" s="814"/>
      <c r="I24" s="814"/>
      <c r="J24" s="814"/>
      <c r="K24" s="814"/>
      <c r="L24" s="814"/>
      <c r="M24" s="814"/>
      <c r="N24" s="814"/>
      <c r="O24" s="814"/>
    </row>
    <row r="25" spans="1:15" s="509" customFormat="1" x14ac:dyDescent="0.3">
      <c r="A25" s="526"/>
      <c r="B25" s="527" t="s">
        <v>278</v>
      </c>
      <c r="C25" s="528"/>
      <c r="D25" s="529">
        <v>38</v>
      </c>
      <c r="E25" s="530">
        <f>D25/$D$27*100</f>
        <v>80.851063829787222</v>
      </c>
      <c r="F25" s="531">
        <f>D25/$D$120*100</f>
        <v>5.4285714285714288</v>
      </c>
      <c r="G25" s="529">
        <v>1877803</v>
      </c>
      <c r="H25" s="532"/>
      <c r="I25" s="533">
        <v>12</v>
      </c>
      <c r="J25" s="530">
        <f>I25/$I$27*100</f>
        <v>85.714285714285708</v>
      </c>
      <c r="K25" s="531">
        <f>I25/$I$120*100</f>
        <v>5.6603773584905666</v>
      </c>
      <c r="L25" s="533">
        <v>568683</v>
      </c>
      <c r="M25" s="534"/>
      <c r="N25" s="535">
        <f>I25/D25*100</f>
        <v>31.578947368421051</v>
      </c>
      <c r="O25" s="535">
        <f>L25/G25*100</f>
        <v>30.284486711332338</v>
      </c>
    </row>
    <row r="26" spans="1:15" s="525" customFormat="1" x14ac:dyDescent="0.3">
      <c r="A26" s="526"/>
      <c r="B26" s="527" t="s">
        <v>279</v>
      </c>
      <c r="C26" s="528"/>
      <c r="D26" s="529">
        <v>9</v>
      </c>
      <c r="E26" s="530">
        <f>D26/$D$27*100</f>
        <v>19.148936170212767</v>
      </c>
      <c r="F26" s="531">
        <f>D26/$D$121*100</f>
        <v>2.7439024390243905</v>
      </c>
      <c r="G26" s="529">
        <v>467876</v>
      </c>
      <c r="H26" s="532"/>
      <c r="I26" s="536">
        <v>2</v>
      </c>
      <c r="J26" s="530">
        <f>I26/$I$27*100</f>
        <v>14.285714285714285</v>
      </c>
      <c r="K26" s="531">
        <f>I26/$I$121*100</f>
        <v>2.1276595744680851</v>
      </c>
      <c r="L26" s="536">
        <v>138218</v>
      </c>
      <c r="M26" s="534"/>
      <c r="N26" s="535">
        <f>I26/D26*100</f>
        <v>22.222222222222221</v>
      </c>
      <c r="O26" s="535">
        <f>L26/G26*100</f>
        <v>29.541587942104318</v>
      </c>
    </row>
    <row r="27" spans="1:15" s="525" customFormat="1" x14ac:dyDescent="0.3">
      <c r="A27" s="526"/>
      <c r="B27" s="537" t="s">
        <v>205</v>
      </c>
      <c r="C27" s="528"/>
      <c r="D27" s="529">
        <f>SUM(D25:D26)</f>
        <v>47</v>
      </c>
      <c r="E27" s="530">
        <f>D27/$D$27*100</f>
        <v>100</v>
      </c>
      <c r="F27" s="531">
        <f>D27/$D$122*100</f>
        <v>4.5719844357976651</v>
      </c>
      <c r="G27" s="529">
        <f>SUM(G25:G26)</f>
        <v>2345679</v>
      </c>
      <c r="H27" s="532"/>
      <c r="I27" s="529">
        <f>SUM(I25:I26)</f>
        <v>14</v>
      </c>
      <c r="J27" s="530">
        <f>I27/$I$27*100</f>
        <v>100</v>
      </c>
      <c r="K27" s="531">
        <f>I27/$I$122*100</f>
        <v>4.5751633986928102</v>
      </c>
      <c r="L27" s="529">
        <v>706901</v>
      </c>
      <c r="M27" s="534"/>
      <c r="N27" s="535">
        <f>I27/D27*100</f>
        <v>29.787234042553191</v>
      </c>
      <c r="O27" s="535">
        <f>L27/G27*100</f>
        <v>30.136305948085823</v>
      </c>
    </row>
    <row r="28" spans="1:15" s="525" customFormat="1" x14ac:dyDescent="0.3">
      <c r="A28" s="526"/>
      <c r="B28" s="537"/>
      <c r="C28" s="528"/>
      <c r="D28" s="529"/>
      <c r="E28" s="530"/>
      <c r="F28" s="531"/>
      <c r="G28" s="529"/>
      <c r="H28" s="532"/>
      <c r="I28" s="529"/>
      <c r="J28" s="530"/>
      <c r="K28" s="531"/>
      <c r="L28" s="529"/>
      <c r="M28" s="534"/>
      <c r="N28" s="535"/>
      <c r="O28" s="535"/>
    </row>
    <row r="29" spans="1:15" s="525" customFormat="1" ht="29.25" customHeight="1" x14ac:dyDescent="0.3">
      <c r="A29" s="819" t="s">
        <v>275</v>
      </c>
      <c r="B29" s="819"/>
      <c r="C29" s="819"/>
      <c r="D29" s="819"/>
      <c r="E29" s="819"/>
      <c r="F29" s="819"/>
      <c r="G29" s="819"/>
      <c r="H29" s="819"/>
      <c r="I29" s="819"/>
      <c r="J29" s="819"/>
      <c r="K29" s="819"/>
      <c r="L29" s="819"/>
      <c r="M29" s="819"/>
      <c r="N29" s="819"/>
      <c r="O29" s="819"/>
    </row>
    <row r="30" spans="1:15" s="525" customFormat="1" x14ac:dyDescent="0.3">
      <c r="A30" s="526"/>
      <c r="B30" s="537" t="s">
        <v>278</v>
      </c>
      <c r="C30" s="528"/>
      <c r="D30" s="529">
        <v>28</v>
      </c>
      <c r="E30" s="530">
        <f>D30/D32*100</f>
        <v>58.333333333333336</v>
      </c>
      <c r="F30" s="531">
        <f>D30/$D$120*100</f>
        <v>4</v>
      </c>
      <c r="G30" s="529">
        <v>1422865</v>
      </c>
      <c r="H30" s="532"/>
      <c r="I30" s="529">
        <v>9</v>
      </c>
      <c r="J30" s="530">
        <f>I30/$I$32*100</f>
        <v>60</v>
      </c>
      <c r="K30" s="531">
        <v>9.6385542168674707</v>
      </c>
      <c r="L30" s="529">
        <v>473866</v>
      </c>
      <c r="M30" s="534"/>
      <c r="N30" s="535">
        <f>I30/D30*100</f>
        <v>32.142857142857146</v>
      </c>
      <c r="O30" s="535">
        <f>L30/G30*100</f>
        <v>33.303651435659745</v>
      </c>
    </row>
    <row r="31" spans="1:15" s="525" customFormat="1" x14ac:dyDescent="0.3">
      <c r="A31" s="526"/>
      <c r="B31" s="537" t="s">
        <v>279</v>
      </c>
      <c r="C31" s="528"/>
      <c r="D31" s="529">
        <v>20</v>
      </c>
      <c r="E31" s="530">
        <f>D31/D32*100</f>
        <v>41.666666666666671</v>
      </c>
      <c r="F31" s="531">
        <f>D31/$D$121*100</f>
        <v>6.0975609756097562</v>
      </c>
      <c r="G31" s="529">
        <v>834449</v>
      </c>
      <c r="H31" s="532"/>
      <c r="I31" s="529">
        <v>6</v>
      </c>
      <c r="J31" s="530">
        <f t="shared" ref="J31:J32" si="1">I31/$I$32*100</f>
        <v>40</v>
      </c>
      <c r="K31" s="531">
        <v>6.4102564102564097</v>
      </c>
      <c r="L31" s="529">
        <v>281049</v>
      </c>
      <c r="M31" s="534"/>
      <c r="N31" s="535">
        <f>I31/D31*100</f>
        <v>30</v>
      </c>
      <c r="O31" s="535">
        <f>L31/G31*100</f>
        <v>33.680788160810309</v>
      </c>
    </row>
    <row r="32" spans="1:15" s="525" customFormat="1" x14ac:dyDescent="0.3">
      <c r="A32" s="526"/>
      <c r="B32" s="537" t="s">
        <v>205</v>
      </c>
      <c r="C32" s="528"/>
      <c r="D32" s="529">
        <f>SUM(D30:D31)</f>
        <v>48</v>
      </c>
      <c r="E32" s="530">
        <v>100</v>
      </c>
      <c r="F32" s="531">
        <f>D32/$D$122*100</f>
        <v>4.6692607003891053</v>
      </c>
      <c r="G32" s="529">
        <f>SUM(G30:G31)</f>
        <v>2257314</v>
      </c>
      <c r="H32" s="532"/>
      <c r="I32" s="529">
        <f>SUM(I30:I31)</f>
        <v>15</v>
      </c>
      <c r="J32" s="530">
        <f t="shared" si="1"/>
        <v>100</v>
      </c>
      <c r="K32" s="531">
        <v>8.6065573770491799</v>
      </c>
      <c r="L32" s="529">
        <v>754915</v>
      </c>
      <c r="M32" s="534"/>
      <c r="N32" s="535">
        <f>I32/D32*100</f>
        <v>31.25</v>
      </c>
      <c r="O32" s="535">
        <f>L32/G32*100</f>
        <v>33.443065519462515</v>
      </c>
    </row>
    <row r="33" spans="1:15" s="525" customFormat="1" x14ac:dyDescent="0.3">
      <c r="A33" s="526"/>
      <c r="B33" s="528"/>
      <c r="C33" s="528"/>
      <c r="D33" s="529"/>
      <c r="E33" s="535"/>
      <c r="F33" s="535"/>
      <c r="G33" s="669"/>
      <c r="H33" s="529"/>
      <c r="I33" s="529"/>
      <c r="J33" s="535"/>
      <c r="K33" s="535"/>
      <c r="L33" s="532"/>
      <c r="M33" s="670"/>
      <c r="N33" s="535"/>
      <c r="O33" s="535"/>
    </row>
    <row r="34" spans="1:15" s="525" customFormat="1" ht="15" customHeight="1" x14ac:dyDescent="0.3">
      <c r="A34" s="811" t="s">
        <v>273</v>
      </c>
      <c r="B34" s="811"/>
      <c r="C34" s="811"/>
      <c r="D34" s="811"/>
      <c r="E34" s="811"/>
      <c r="F34" s="811"/>
      <c r="G34" s="811"/>
      <c r="H34" s="811"/>
      <c r="I34" s="811"/>
      <c r="J34" s="811"/>
      <c r="K34" s="811"/>
      <c r="L34" s="811"/>
      <c r="M34" s="811"/>
      <c r="N34" s="811"/>
      <c r="O34" s="811"/>
    </row>
    <row r="35" spans="1:15" s="509" customFormat="1" x14ac:dyDescent="0.3">
      <c r="A35" s="526"/>
      <c r="B35" s="527" t="s">
        <v>278</v>
      </c>
      <c r="C35" s="528"/>
      <c r="D35" s="529">
        <v>29</v>
      </c>
      <c r="E35" s="530">
        <f>D35/$D$37*100</f>
        <v>63.04347826086957</v>
      </c>
      <c r="F35" s="531">
        <f>D35/$D$120*100</f>
        <v>4.1428571428571423</v>
      </c>
      <c r="G35" s="529">
        <v>1513366</v>
      </c>
      <c r="H35" s="532"/>
      <c r="I35" s="533">
        <v>9</v>
      </c>
      <c r="J35" s="530">
        <f>I35/$I$37*100</f>
        <v>64.285714285714292</v>
      </c>
      <c r="K35" s="531">
        <f>I35/$I$120*100</f>
        <v>4.2452830188679247</v>
      </c>
      <c r="L35" s="533">
        <v>421426</v>
      </c>
      <c r="M35" s="534"/>
      <c r="N35" s="535">
        <f>I35/D35*100</f>
        <v>31.03448275862069</v>
      </c>
      <c r="O35" s="535">
        <f>L35/G35*100</f>
        <v>27.846931938473574</v>
      </c>
    </row>
    <row r="36" spans="1:15" s="525" customFormat="1" x14ac:dyDescent="0.3">
      <c r="A36" s="526"/>
      <c r="B36" s="527" t="s">
        <v>279</v>
      </c>
      <c r="C36" s="528"/>
      <c r="D36" s="529">
        <v>17</v>
      </c>
      <c r="E36" s="530">
        <f>D36/$D$37*100</f>
        <v>36.95652173913043</v>
      </c>
      <c r="F36" s="531">
        <f>D36/$D$121*100</f>
        <v>5.1829268292682924</v>
      </c>
      <c r="G36" s="529">
        <v>710768</v>
      </c>
      <c r="H36" s="532"/>
      <c r="I36" s="536">
        <v>5</v>
      </c>
      <c r="J36" s="530">
        <f>I36/$I$37*100</f>
        <v>35.714285714285715</v>
      </c>
      <c r="K36" s="531">
        <f>I36/$I$121*100</f>
        <v>5.3191489361702127</v>
      </c>
      <c r="L36" s="536">
        <v>177163</v>
      </c>
      <c r="M36" s="534"/>
      <c r="N36" s="535">
        <f>I36/D36*100</f>
        <v>29.411764705882355</v>
      </c>
      <c r="O36" s="535">
        <f>L36/G36*100</f>
        <v>24.925573464196475</v>
      </c>
    </row>
    <row r="37" spans="1:15" s="525" customFormat="1" x14ac:dyDescent="0.3">
      <c r="A37" s="526"/>
      <c r="B37" s="537" t="s">
        <v>205</v>
      </c>
      <c r="C37" s="528"/>
      <c r="D37" s="529">
        <f>SUM(D35:D36)</f>
        <v>46</v>
      </c>
      <c r="E37" s="530">
        <f>D37/$D$37*100</f>
        <v>100</v>
      </c>
      <c r="F37" s="531">
        <f>D37/$D$122*100</f>
        <v>4.4747081712062258</v>
      </c>
      <c r="G37" s="669">
        <f>SUM(G35:G36)</f>
        <v>2224134</v>
      </c>
      <c r="H37" s="532"/>
      <c r="I37" s="529">
        <f>SUM(I35:I36)</f>
        <v>14</v>
      </c>
      <c r="J37" s="530">
        <f>I37/$I$37*100</f>
        <v>100</v>
      </c>
      <c r="K37" s="531">
        <f>I37/$I$122*100</f>
        <v>4.5751633986928102</v>
      </c>
      <c r="L37" s="532">
        <v>598589</v>
      </c>
      <c r="M37" s="534"/>
      <c r="N37" s="535">
        <f>I37/D37*100</f>
        <v>30.434782608695656</v>
      </c>
      <c r="O37" s="535">
        <f>L37/G37*100</f>
        <v>26.913351443752941</v>
      </c>
    </row>
    <row r="38" spans="1:15" s="525" customFormat="1" x14ac:dyDescent="0.3">
      <c r="A38" s="526"/>
      <c r="B38" s="537"/>
      <c r="C38" s="528"/>
      <c r="D38" s="529"/>
      <c r="E38" s="530"/>
      <c r="F38" s="531"/>
      <c r="G38" s="669"/>
      <c r="H38" s="532"/>
      <c r="I38" s="529"/>
      <c r="J38" s="530"/>
      <c r="K38" s="531"/>
      <c r="L38" s="532"/>
      <c r="M38" s="534"/>
      <c r="N38" s="535"/>
      <c r="O38" s="535"/>
    </row>
    <row r="39" spans="1:15" s="525" customFormat="1" x14ac:dyDescent="0.3">
      <c r="A39" s="811" t="s">
        <v>262</v>
      </c>
      <c r="B39" s="811"/>
      <c r="C39" s="811"/>
      <c r="D39" s="811"/>
      <c r="E39" s="811"/>
      <c r="F39" s="811"/>
      <c r="G39" s="811"/>
      <c r="H39" s="811"/>
      <c r="I39" s="811"/>
      <c r="J39" s="811"/>
      <c r="K39" s="811"/>
      <c r="L39" s="811"/>
      <c r="M39" s="811"/>
      <c r="N39" s="811"/>
      <c r="O39" s="811"/>
    </row>
    <row r="40" spans="1:15" s="525" customFormat="1" x14ac:dyDescent="0.3">
      <c r="A40" s="526"/>
      <c r="B40" s="527" t="s">
        <v>278</v>
      </c>
      <c r="C40" s="528"/>
      <c r="D40" s="529">
        <v>33</v>
      </c>
      <c r="E40" s="530">
        <f>D40/$D$42*100</f>
        <v>70.212765957446805</v>
      </c>
      <c r="F40" s="531">
        <f>D40/$D$120*100</f>
        <v>4.7142857142857144</v>
      </c>
      <c r="G40" s="529">
        <v>1580165</v>
      </c>
      <c r="H40" s="532"/>
      <c r="I40" s="533">
        <v>10</v>
      </c>
      <c r="J40" s="530">
        <f>I40/$I$42*100</f>
        <v>76.923076923076934</v>
      </c>
      <c r="K40" s="531">
        <f>I40/$I$120*100</f>
        <v>4.716981132075472</v>
      </c>
      <c r="L40" s="533">
        <v>502572</v>
      </c>
      <c r="M40" s="534"/>
      <c r="N40" s="535">
        <f>I40/D40*100</f>
        <v>30.303030303030305</v>
      </c>
      <c r="O40" s="535">
        <f>L40/G40*100</f>
        <v>31.805033018703742</v>
      </c>
    </row>
    <row r="41" spans="1:15" s="509" customFormat="1" x14ac:dyDescent="0.3">
      <c r="A41" s="526"/>
      <c r="B41" s="527" t="s">
        <v>279</v>
      </c>
      <c r="C41" s="528"/>
      <c r="D41" s="529">
        <v>14</v>
      </c>
      <c r="E41" s="530">
        <f t="shared" ref="E41:E42" si="2">D41/$D$42*100</f>
        <v>29.787234042553191</v>
      </c>
      <c r="F41" s="531">
        <f>D41/$D$121*100</f>
        <v>4.2682926829268295</v>
      </c>
      <c r="G41" s="529">
        <v>854385</v>
      </c>
      <c r="H41" s="532"/>
      <c r="I41" s="536">
        <v>3</v>
      </c>
      <c r="J41" s="530">
        <f t="shared" ref="J41:J42" si="3">I41/$I$42*100</f>
        <v>23.076923076923077</v>
      </c>
      <c r="K41" s="531">
        <f>I41/$I$121*100</f>
        <v>3.1914893617021276</v>
      </c>
      <c r="L41" s="536">
        <v>171777</v>
      </c>
      <c r="M41" s="534"/>
      <c r="N41" s="535">
        <f>I41/D41*100</f>
        <v>21.428571428571427</v>
      </c>
      <c r="O41" s="535">
        <f>L41/G41*100</f>
        <v>20.105338928000844</v>
      </c>
    </row>
    <row r="42" spans="1:15" s="525" customFormat="1" x14ac:dyDescent="0.3">
      <c r="A42" s="526"/>
      <c r="B42" s="537" t="s">
        <v>205</v>
      </c>
      <c r="C42" s="528"/>
      <c r="D42" s="529">
        <f>SUM(D40:D41)</f>
        <v>47</v>
      </c>
      <c r="E42" s="530">
        <f t="shared" si="2"/>
        <v>100</v>
      </c>
      <c r="F42" s="531">
        <f>D42/$D$122*100</f>
        <v>4.5719844357976651</v>
      </c>
      <c r="G42" s="669">
        <f>SUM(G40:G41)</f>
        <v>2434550</v>
      </c>
      <c r="H42" s="532"/>
      <c r="I42" s="529">
        <f>SUM(I40:I41)</f>
        <v>13</v>
      </c>
      <c r="J42" s="530">
        <f t="shared" si="3"/>
        <v>100</v>
      </c>
      <c r="K42" s="531">
        <f>I42/$I$122*100</f>
        <v>4.2483660130718954</v>
      </c>
      <c r="L42" s="532">
        <v>674349</v>
      </c>
      <c r="M42" s="534"/>
      <c r="N42" s="535">
        <f>I42/D42*100</f>
        <v>27.659574468085108</v>
      </c>
      <c r="O42" s="535">
        <f>L42/G42*100</f>
        <v>27.699123041219114</v>
      </c>
    </row>
    <row r="43" spans="1:15" s="525" customFormat="1" x14ac:dyDescent="0.3">
      <c r="A43" s="526"/>
      <c r="B43" s="528"/>
      <c r="C43" s="528"/>
      <c r="D43" s="529"/>
      <c r="E43" s="535"/>
      <c r="F43" s="535"/>
      <c r="G43" s="669"/>
      <c r="H43" s="529"/>
      <c r="I43" s="529"/>
      <c r="J43" s="535"/>
      <c r="K43" s="535"/>
      <c r="L43" s="532"/>
      <c r="M43" s="670"/>
      <c r="N43" s="535"/>
      <c r="O43" s="535"/>
    </row>
    <row r="44" spans="1:15" s="525" customFormat="1" ht="30.75" customHeight="1" x14ac:dyDescent="0.3">
      <c r="A44" s="811" t="s">
        <v>244</v>
      </c>
      <c r="B44" s="811"/>
      <c r="C44" s="811"/>
      <c r="D44" s="811"/>
      <c r="E44" s="811"/>
      <c r="F44" s="811"/>
      <c r="G44" s="811"/>
      <c r="H44" s="811"/>
      <c r="I44" s="811"/>
      <c r="J44" s="811"/>
      <c r="K44" s="811"/>
      <c r="L44" s="811"/>
      <c r="M44" s="811"/>
      <c r="N44" s="811"/>
      <c r="O44" s="811"/>
    </row>
    <row r="45" spans="1:15" s="525" customFormat="1" x14ac:dyDescent="0.3">
      <c r="A45" s="526"/>
      <c r="B45" s="527" t="s">
        <v>278</v>
      </c>
      <c r="C45" s="528"/>
      <c r="D45" s="529">
        <v>33</v>
      </c>
      <c r="E45" s="530">
        <f>D45/$D$47*100</f>
        <v>61.111111111111114</v>
      </c>
      <c r="F45" s="531">
        <f>D45/$D$120*100</f>
        <v>4.7142857142857144</v>
      </c>
      <c r="G45" s="529">
        <v>1908362</v>
      </c>
      <c r="H45" s="532"/>
      <c r="I45" s="533">
        <v>10</v>
      </c>
      <c r="J45" s="530">
        <f>I45/$I$47*100</f>
        <v>62.5</v>
      </c>
      <c r="K45" s="531">
        <f>I45/$I$120*100</f>
        <v>4.716981132075472</v>
      </c>
      <c r="L45" s="533">
        <v>608422</v>
      </c>
      <c r="M45" s="534"/>
      <c r="N45" s="535">
        <f>I45/D45*100</f>
        <v>30.303030303030305</v>
      </c>
      <c r="O45" s="535">
        <f>L45/G45*100</f>
        <v>31.881896621290927</v>
      </c>
    </row>
    <row r="46" spans="1:15" s="509" customFormat="1" x14ac:dyDescent="0.3">
      <c r="A46" s="526"/>
      <c r="B46" s="527" t="s">
        <v>279</v>
      </c>
      <c r="C46" s="528"/>
      <c r="D46" s="529">
        <v>21</v>
      </c>
      <c r="E46" s="530">
        <f>D46/$D$47*100</f>
        <v>38.888888888888893</v>
      </c>
      <c r="F46" s="531">
        <f>D46/$D$121*100</f>
        <v>6.4024390243902438</v>
      </c>
      <c r="G46" s="529">
        <v>1332271</v>
      </c>
      <c r="H46" s="532"/>
      <c r="I46" s="536">
        <v>6</v>
      </c>
      <c r="J46" s="530">
        <f>I46/$I$47*100</f>
        <v>37.5</v>
      </c>
      <c r="K46" s="531">
        <f>I46/$I$121*100</f>
        <v>6.3829787234042552</v>
      </c>
      <c r="L46" s="536">
        <v>434890</v>
      </c>
      <c r="M46" s="534"/>
      <c r="N46" s="535">
        <f>I46/D46*100</f>
        <v>28.571428571428569</v>
      </c>
      <c r="O46" s="535">
        <f>L46/G46*100</f>
        <v>32.642758117530143</v>
      </c>
    </row>
    <row r="47" spans="1:15" s="525" customFormat="1" x14ac:dyDescent="0.3">
      <c r="A47" s="526"/>
      <c r="B47" s="537" t="s">
        <v>205</v>
      </c>
      <c r="C47" s="528"/>
      <c r="D47" s="529">
        <f>SUM(D45:D46)</f>
        <v>54</v>
      </c>
      <c r="E47" s="530">
        <f>D47/$D$47*100</f>
        <v>100</v>
      </c>
      <c r="F47" s="531">
        <f>D47/$D$122*100</f>
        <v>5.2529182879377432</v>
      </c>
      <c r="G47" s="669">
        <f>SUM(G45:G46)</f>
        <v>3240633</v>
      </c>
      <c r="H47" s="532"/>
      <c r="I47" s="529">
        <f>SUM(I45:I46)</f>
        <v>16</v>
      </c>
      <c r="J47" s="530">
        <f>I47/$I$47*100</f>
        <v>100</v>
      </c>
      <c r="K47" s="531">
        <f>I47/$I$122*100</f>
        <v>5.2287581699346406</v>
      </c>
      <c r="L47" s="532">
        <f>SUM(L45:L46)</f>
        <v>1043312</v>
      </c>
      <c r="M47" s="534"/>
      <c r="N47" s="535">
        <f>I47/D47*100</f>
        <v>29.629629629629626</v>
      </c>
      <c r="O47" s="535">
        <f>L47/G47*100</f>
        <v>32.194697764294816</v>
      </c>
    </row>
    <row r="48" spans="1:15" s="525" customFormat="1" x14ac:dyDescent="0.3">
      <c r="A48" s="526"/>
      <c r="B48" s="528"/>
      <c r="C48" s="528"/>
      <c r="D48" s="529"/>
      <c r="E48" s="535"/>
      <c r="F48" s="535"/>
      <c r="G48" s="669"/>
      <c r="H48" s="529"/>
      <c r="I48" s="529"/>
      <c r="J48" s="535"/>
      <c r="K48" s="535"/>
      <c r="L48" s="532"/>
      <c r="M48" s="670"/>
      <c r="N48" s="535"/>
      <c r="O48" s="535"/>
    </row>
    <row r="49" spans="1:15" s="525" customFormat="1" ht="30.75" customHeight="1" x14ac:dyDescent="0.3">
      <c r="A49" s="811" t="s">
        <v>263</v>
      </c>
      <c r="B49" s="811"/>
      <c r="C49" s="811"/>
      <c r="D49" s="811"/>
      <c r="E49" s="811"/>
      <c r="F49" s="811"/>
      <c r="G49" s="811"/>
      <c r="H49" s="811"/>
      <c r="I49" s="811"/>
      <c r="J49" s="811"/>
      <c r="K49" s="811"/>
      <c r="L49" s="811"/>
      <c r="M49" s="811"/>
      <c r="N49" s="811"/>
      <c r="O49" s="811"/>
    </row>
    <row r="50" spans="1:15" s="525" customFormat="1" ht="15" customHeight="1" x14ac:dyDescent="0.3">
      <c r="A50" s="526"/>
      <c r="B50" s="527" t="s">
        <v>278</v>
      </c>
      <c r="C50" s="528"/>
      <c r="D50" s="529">
        <v>35</v>
      </c>
      <c r="E50" s="530">
        <f>D50/$D$52*100</f>
        <v>63.636363636363633</v>
      </c>
      <c r="F50" s="531">
        <f>D50/$D$120*100</f>
        <v>5</v>
      </c>
      <c r="G50" s="529">
        <v>1791374</v>
      </c>
      <c r="H50" s="532"/>
      <c r="I50" s="533">
        <v>10</v>
      </c>
      <c r="J50" s="530">
        <f>I50/$I$52*100</f>
        <v>62.5</v>
      </c>
      <c r="K50" s="531">
        <f>I50/$I$120*100</f>
        <v>4.716981132075472</v>
      </c>
      <c r="L50" s="533">
        <v>546744</v>
      </c>
      <c r="M50" s="534"/>
      <c r="N50" s="535">
        <f>I50/D50*100</f>
        <v>28.571428571428569</v>
      </c>
      <c r="O50" s="535">
        <f>L50/G50*100</f>
        <v>30.520929744430813</v>
      </c>
    </row>
    <row r="51" spans="1:15" s="509" customFormat="1" x14ac:dyDescent="0.3">
      <c r="A51" s="526"/>
      <c r="B51" s="527" t="s">
        <v>279</v>
      </c>
      <c r="C51" s="528"/>
      <c r="D51" s="529">
        <v>20</v>
      </c>
      <c r="E51" s="530">
        <f>D51/$D$52*100</f>
        <v>36.363636363636367</v>
      </c>
      <c r="F51" s="531">
        <f>D51/$D$121*100</f>
        <v>6.0975609756097562</v>
      </c>
      <c r="G51" s="529">
        <v>1306406</v>
      </c>
      <c r="H51" s="532"/>
      <c r="I51" s="536">
        <v>6</v>
      </c>
      <c r="J51" s="530">
        <f>I51/$I$52*100</f>
        <v>37.5</v>
      </c>
      <c r="K51" s="531">
        <f>I51/$I$121*100</f>
        <v>6.3829787234042552</v>
      </c>
      <c r="L51" s="536">
        <v>403681</v>
      </c>
      <c r="M51" s="534"/>
      <c r="N51" s="535">
        <f>I51/D51*100</f>
        <v>30</v>
      </c>
      <c r="O51" s="535">
        <f>L51/G51*100</f>
        <v>30.900118339934142</v>
      </c>
    </row>
    <row r="52" spans="1:15" s="525" customFormat="1" x14ac:dyDescent="0.3">
      <c r="A52" s="526"/>
      <c r="B52" s="537" t="s">
        <v>205</v>
      </c>
      <c r="C52" s="528"/>
      <c r="D52" s="529">
        <f>SUM(D50:D51)</f>
        <v>55</v>
      </c>
      <c r="E52" s="530">
        <f>D52/$D$52*100</f>
        <v>100</v>
      </c>
      <c r="F52" s="531">
        <f>D52/$D$122*100</f>
        <v>5.3501945525291825</v>
      </c>
      <c r="G52" s="669">
        <f>SUM(G50:G51)</f>
        <v>3097780</v>
      </c>
      <c r="H52" s="532"/>
      <c r="I52" s="529">
        <f>SUM(I50:I51)</f>
        <v>16</v>
      </c>
      <c r="J52" s="530">
        <f>I52/$I$52*100</f>
        <v>100</v>
      </c>
      <c r="K52" s="531">
        <f>I52/$I$122*100</f>
        <v>5.2287581699346406</v>
      </c>
      <c r="L52" s="532">
        <v>950425</v>
      </c>
      <c r="M52" s="534"/>
      <c r="N52" s="535">
        <f>I52/D52*100</f>
        <v>29.09090909090909</v>
      </c>
      <c r="O52" s="535">
        <f>L52/G52*100</f>
        <v>30.680842409725674</v>
      </c>
    </row>
    <row r="53" spans="1:15" s="525" customFormat="1" x14ac:dyDescent="0.3">
      <c r="A53" s="526"/>
      <c r="B53" s="528"/>
      <c r="C53" s="528"/>
      <c r="D53" s="529"/>
      <c r="E53" s="535"/>
      <c r="F53" s="535"/>
      <c r="G53" s="669"/>
      <c r="H53" s="529"/>
      <c r="I53" s="529"/>
      <c r="J53" s="535"/>
      <c r="K53" s="535"/>
      <c r="L53" s="532"/>
      <c r="M53" s="670"/>
      <c r="N53" s="535"/>
      <c r="O53" s="535"/>
    </row>
    <row r="54" spans="1:15" s="525" customFormat="1" ht="30" customHeight="1" x14ac:dyDescent="0.3">
      <c r="A54" s="811" t="s">
        <v>264</v>
      </c>
      <c r="B54" s="811"/>
      <c r="C54" s="811"/>
      <c r="D54" s="811"/>
      <c r="E54" s="811"/>
      <c r="F54" s="811"/>
      <c r="G54" s="811"/>
      <c r="H54" s="811"/>
      <c r="I54" s="811"/>
      <c r="J54" s="811"/>
      <c r="K54" s="811"/>
      <c r="L54" s="811"/>
      <c r="M54" s="811"/>
      <c r="N54" s="811"/>
      <c r="O54" s="811"/>
    </row>
    <row r="55" spans="1:15" s="525" customFormat="1" x14ac:dyDescent="0.3">
      <c r="A55" s="526"/>
      <c r="B55" s="527" t="s">
        <v>278</v>
      </c>
      <c r="C55" s="528"/>
      <c r="D55" s="529">
        <v>38</v>
      </c>
      <c r="E55" s="530">
        <f>D55/$D$57*100</f>
        <v>71.698113207547166</v>
      </c>
      <c r="F55" s="531">
        <f>D55/$D$120*100</f>
        <v>5.4285714285714288</v>
      </c>
      <c r="G55" s="529">
        <v>2020005</v>
      </c>
      <c r="H55" s="532"/>
      <c r="I55" s="533">
        <v>11</v>
      </c>
      <c r="J55" s="530">
        <f>I55/$I$57*100</f>
        <v>68.75</v>
      </c>
      <c r="K55" s="531">
        <f>I55/$I$120*100</f>
        <v>5.1886792452830193</v>
      </c>
      <c r="L55" s="533">
        <v>589412</v>
      </c>
      <c r="M55" s="534"/>
      <c r="N55" s="535">
        <f>I55/D55*100</f>
        <v>28.947368421052634</v>
      </c>
      <c r="O55" s="535">
        <f>L55/G55*100</f>
        <v>29.178739656585005</v>
      </c>
    </row>
    <row r="56" spans="1:15" s="525" customFormat="1" x14ac:dyDescent="0.3">
      <c r="A56" s="526"/>
      <c r="B56" s="527" t="s">
        <v>279</v>
      </c>
      <c r="C56" s="528"/>
      <c r="D56" s="529">
        <v>15</v>
      </c>
      <c r="E56" s="530">
        <f>D56/$D$57*100</f>
        <v>28.30188679245283</v>
      </c>
      <c r="F56" s="531">
        <f>D56/$D$121*100</f>
        <v>4.5731707317073171</v>
      </c>
      <c r="G56" s="529">
        <v>966420</v>
      </c>
      <c r="H56" s="532"/>
      <c r="I56" s="536">
        <v>5</v>
      </c>
      <c r="J56" s="530">
        <f t="shared" ref="J56:J57" si="4">I56/$I$57*100</f>
        <v>31.25</v>
      </c>
      <c r="K56" s="531">
        <f>I56/$I$121*100</f>
        <v>5.3191489361702127</v>
      </c>
      <c r="L56" s="536">
        <v>318678</v>
      </c>
      <c r="M56" s="534"/>
      <c r="N56" s="535">
        <f>I56/D56*100</f>
        <v>33.333333333333329</v>
      </c>
      <c r="O56" s="535">
        <f>L56/G56*100</f>
        <v>32.975103992053143</v>
      </c>
    </row>
    <row r="57" spans="1:15" s="525" customFormat="1" x14ac:dyDescent="0.3">
      <c r="A57" s="526"/>
      <c r="B57" s="537" t="s">
        <v>205</v>
      </c>
      <c r="C57" s="528"/>
      <c r="D57" s="529">
        <f>SUM(D55:D56)</f>
        <v>53</v>
      </c>
      <c r="E57" s="530">
        <f>D57/$D$57*100</f>
        <v>100</v>
      </c>
      <c r="F57" s="531">
        <f>D57/$D$122*100</f>
        <v>5.1556420233463029</v>
      </c>
      <c r="G57" s="669">
        <f>SUM(G55:G56)</f>
        <v>2986425</v>
      </c>
      <c r="H57" s="532"/>
      <c r="I57" s="529">
        <f>SUM(I55:I56)</f>
        <v>16</v>
      </c>
      <c r="J57" s="530">
        <f t="shared" si="4"/>
        <v>100</v>
      </c>
      <c r="K57" s="531">
        <f>I57/$I$122*100</f>
        <v>5.2287581699346406</v>
      </c>
      <c r="L57" s="532">
        <v>908090</v>
      </c>
      <c r="M57" s="534"/>
      <c r="N57" s="535">
        <f>I57/D57*100</f>
        <v>30.188679245283019</v>
      </c>
      <c r="O57" s="535">
        <f>L57/G57*100</f>
        <v>30.40725951597646</v>
      </c>
    </row>
    <row r="58" spans="1:15" s="525" customFormat="1" x14ac:dyDescent="0.3">
      <c r="A58" s="526"/>
      <c r="B58" s="537"/>
      <c r="C58" s="528"/>
      <c r="D58" s="529"/>
      <c r="E58" s="530"/>
      <c r="F58" s="531"/>
      <c r="G58" s="669"/>
      <c r="H58" s="532"/>
      <c r="I58" s="529"/>
      <c r="J58" s="530"/>
      <c r="K58" s="531"/>
      <c r="L58" s="532"/>
      <c r="M58" s="534"/>
      <c r="N58" s="535"/>
      <c r="O58" s="535"/>
    </row>
    <row r="59" spans="1:15" s="525" customFormat="1" ht="30.75" customHeight="1" x14ac:dyDescent="0.3">
      <c r="A59" s="811" t="s">
        <v>265</v>
      </c>
      <c r="B59" s="811"/>
      <c r="C59" s="811"/>
      <c r="D59" s="811"/>
      <c r="E59" s="811"/>
      <c r="F59" s="811"/>
      <c r="G59" s="811"/>
      <c r="H59" s="811"/>
      <c r="I59" s="811"/>
      <c r="J59" s="811"/>
      <c r="K59" s="811"/>
      <c r="L59" s="811"/>
      <c r="M59" s="811"/>
      <c r="N59" s="811"/>
      <c r="O59" s="811"/>
    </row>
    <row r="60" spans="1:15" s="525" customFormat="1" x14ac:dyDescent="0.3">
      <c r="A60" s="526"/>
      <c r="B60" s="527" t="s">
        <v>278</v>
      </c>
      <c r="C60" s="528"/>
      <c r="D60" s="529">
        <v>34</v>
      </c>
      <c r="E60" s="530">
        <f>D60/$D$62*100</f>
        <v>62.962962962962962</v>
      </c>
      <c r="F60" s="531">
        <f>D60/$D$120*100</f>
        <v>4.8571428571428568</v>
      </c>
      <c r="G60" s="529">
        <v>1967018</v>
      </c>
      <c r="H60" s="532"/>
      <c r="I60" s="533">
        <v>10</v>
      </c>
      <c r="J60" s="530">
        <f>I60/$I$62*100</f>
        <v>62.5</v>
      </c>
      <c r="K60" s="531">
        <f>I60/$I$120*100</f>
        <v>4.716981132075472</v>
      </c>
      <c r="L60" s="533">
        <v>601753</v>
      </c>
      <c r="M60" s="534"/>
      <c r="N60" s="535">
        <f>I60/D60*100</f>
        <v>29.411764705882355</v>
      </c>
      <c r="O60" s="535">
        <f>L60/G60*100</f>
        <v>30.592145064254623</v>
      </c>
    </row>
    <row r="61" spans="1:15" s="525" customFormat="1" x14ac:dyDescent="0.3">
      <c r="A61" s="526"/>
      <c r="B61" s="527" t="s">
        <v>279</v>
      </c>
      <c r="C61" s="528"/>
      <c r="D61" s="529">
        <v>20</v>
      </c>
      <c r="E61" s="530">
        <f t="shared" ref="E61:E62" si="5">D61/$D$62*100</f>
        <v>37.037037037037038</v>
      </c>
      <c r="F61" s="531">
        <f>D61/$D$121*100</f>
        <v>6.0975609756097562</v>
      </c>
      <c r="G61" s="529">
        <v>1200776</v>
      </c>
      <c r="H61" s="532"/>
      <c r="I61" s="536">
        <v>6</v>
      </c>
      <c r="J61" s="530">
        <f>I61/$I$62*100</f>
        <v>37.5</v>
      </c>
      <c r="K61" s="531">
        <f>I61/$I$121*100</f>
        <v>6.3829787234042552</v>
      </c>
      <c r="L61" s="536">
        <v>364225</v>
      </c>
      <c r="M61" s="534"/>
      <c r="N61" s="535">
        <f>I61/D61*100</f>
        <v>30</v>
      </c>
      <c r="O61" s="535">
        <f>L61/G61*100</f>
        <v>30.332468337141982</v>
      </c>
    </row>
    <row r="62" spans="1:15" s="509" customFormat="1" x14ac:dyDescent="0.3">
      <c r="A62" s="526"/>
      <c r="B62" s="537" t="s">
        <v>205</v>
      </c>
      <c r="C62" s="528"/>
      <c r="D62" s="529">
        <f>SUM(D60:D61)</f>
        <v>54</v>
      </c>
      <c r="E62" s="530">
        <f t="shared" si="5"/>
        <v>100</v>
      </c>
      <c r="F62" s="531">
        <f>D62/$D$122*100</f>
        <v>5.2529182879377432</v>
      </c>
      <c r="G62" s="669">
        <f>SUM(G60:G61)</f>
        <v>3167794</v>
      </c>
      <c r="H62" s="532"/>
      <c r="I62" s="529">
        <f>SUM(I60:I61)</f>
        <v>16</v>
      </c>
      <c r="J62" s="530">
        <f>I62/$I$62*100</f>
        <v>100</v>
      </c>
      <c r="K62" s="531">
        <f>I62/$I$122*100</f>
        <v>5.2287581699346406</v>
      </c>
      <c r="L62" s="532">
        <f>SUM(L60:L61)</f>
        <v>965978</v>
      </c>
      <c r="M62" s="534"/>
      <c r="N62" s="535">
        <f>I62/D62*100</f>
        <v>29.629629629629626</v>
      </c>
      <c r="O62" s="535">
        <f>L62/G62*100</f>
        <v>30.493712659345906</v>
      </c>
    </row>
    <row r="63" spans="1:15" s="509" customFormat="1" x14ac:dyDescent="0.3">
      <c r="A63" s="526"/>
      <c r="B63" s="537"/>
      <c r="C63" s="528"/>
      <c r="D63" s="529"/>
      <c r="E63" s="530"/>
      <c r="F63" s="531"/>
      <c r="G63" s="669"/>
      <c r="H63" s="532"/>
      <c r="I63" s="529"/>
      <c r="J63" s="530"/>
      <c r="K63" s="531"/>
      <c r="L63" s="532"/>
      <c r="M63" s="534"/>
      <c r="N63" s="535"/>
      <c r="O63" s="535"/>
    </row>
    <row r="64" spans="1:15" s="525" customFormat="1" x14ac:dyDescent="0.3">
      <c r="A64" s="811" t="s">
        <v>245</v>
      </c>
      <c r="B64" s="811"/>
      <c r="C64" s="811"/>
      <c r="D64" s="811"/>
      <c r="E64" s="811"/>
      <c r="F64" s="811"/>
      <c r="G64" s="811"/>
      <c r="H64" s="811"/>
      <c r="I64" s="811"/>
      <c r="J64" s="811"/>
      <c r="K64" s="811"/>
      <c r="L64" s="811"/>
      <c r="M64" s="811"/>
      <c r="N64" s="811"/>
      <c r="O64" s="811"/>
    </row>
    <row r="65" spans="1:16" s="525" customFormat="1" x14ac:dyDescent="0.3">
      <c r="A65" s="526"/>
      <c r="B65" s="527" t="s">
        <v>278</v>
      </c>
      <c r="C65" s="528"/>
      <c r="D65" s="529">
        <v>30</v>
      </c>
      <c r="E65" s="530">
        <f>D65/$D$67*100</f>
        <v>71.428571428571431</v>
      </c>
      <c r="F65" s="531">
        <f>D65/$D$120*100</f>
        <v>4.2857142857142856</v>
      </c>
      <c r="G65" s="529">
        <v>1697310</v>
      </c>
      <c r="H65" s="532"/>
      <c r="I65" s="533">
        <v>9</v>
      </c>
      <c r="J65" s="530">
        <f>I65/$I$67*100</f>
        <v>75</v>
      </c>
      <c r="K65" s="531">
        <f>I65/$I$120*100</f>
        <v>4.2452830188679247</v>
      </c>
      <c r="L65" s="533">
        <v>565071</v>
      </c>
      <c r="M65" s="534"/>
      <c r="N65" s="535">
        <f>I65/D65*100</f>
        <v>30</v>
      </c>
      <c r="O65" s="535">
        <f>L65/G65*100</f>
        <v>33.292150520529546</v>
      </c>
    </row>
    <row r="66" spans="1:16" s="525" customFormat="1" x14ac:dyDescent="0.3">
      <c r="A66" s="526"/>
      <c r="B66" s="527" t="s">
        <v>279</v>
      </c>
      <c r="C66" s="528"/>
      <c r="D66" s="529">
        <v>12</v>
      </c>
      <c r="E66" s="530">
        <f>D66/$D$67*100</f>
        <v>28.571428571428569</v>
      </c>
      <c r="F66" s="531">
        <f>D66/$D$121*100</f>
        <v>3.6585365853658534</v>
      </c>
      <c r="G66" s="529">
        <v>689801</v>
      </c>
      <c r="H66" s="532"/>
      <c r="I66" s="536">
        <v>3</v>
      </c>
      <c r="J66" s="530">
        <f>I66/$I$67*100</f>
        <v>25</v>
      </c>
      <c r="K66" s="531">
        <f>I66/$I$121*100</f>
        <v>3.1914893617021276</v>
      </c>
      <c r="L66" s="536">
        <v>183164</v>
      </c>
      <c r="M66" s="534"/>
      <c r="N66" s="535">
        <f>I66/D66*100</f>
        <v>25</v>
      </c>
      <c r="O66" s="535">
        <f>L66/G66*100</f>
        <v>26.5531653331903</v>
      </c>
    </row>
    <row r="67" spans="1:16" s="525" customFormat="1" x14ac:dyDescent="0.3">
      <c r="A67" s="526"/>
      <c r="B67" s="537" t="s">
        <v>205</v>
      </c>
      <c r="C67" s="528"/>
      <c r="D67" s="529">
        <f>SUM(D65:D66)</f>
        <v>42</v>
      </c>
      <c r="E67" s="530">
        <f>D67/$D$67*100</f>
        <v>100</v>
      </c>
      <c r="F67" s="531">
        <f>D67/$D$122*100</f>
        <v>4.0856031128404666</v>
      </c>
      <c r="G67" s="669">
        <f>SUM(G65:G66)</f>
        <v>2387111</v>
      </c>
      <c r="H67" s="532"/>
      <c r="I67" s="529">
        <f>SUM(I65:I66)</f>
        <v>12</v>
      </c>
      <c r="J67" s="530">
        <f>I67/$I$67*100</f>
        <v>100</v>
      </c>
      <c r="K67" s="531">
        <f>I67/$I$122*100</f>
        <v>3.9215686274509802</v>
      </c>
      <c r="L67" s="532">
        <f>SUM(L65:L66)</f>
        <v>748235</v>
      </c>
      <c r="M67" s="534"/>
      <c r="N67" s="535">
        <f>I67/D67*100</f>
        <v>28.571428571428569</v>
      </c>
      <c r="O67" s="535">
        <f>L67/G67*100</f>
        <v>31.344792931706987</v>
      </c>
    </row>
    <row r="68" spans="1:16" s="509" customFormat="1" x14ac:dyDescent="0.3">
      <c r="A68" s="526"/>
      <c r="B68" s="528"/>
      <c r="C68" s="528"/>
      <c r="D68" s="529"/>
      <c r="E68" s="535"/>
      <c r="F68" s="535"/>
      <c r="G68" s="669"/>
      <c r="H68" s="529"/>
      <c r="I68" s="529"/>
      <c r="J68" s="535"/>
      <c r="K68" s="535"/>
      <c r="L68" s="532"/>
      <c r="M68" s="670"/>
      <c r="N68" s="535"/>
      <c r="O68" s="535"/>
    </row>
    <row r="69" spans="1:16" s="525" customFormat="1" x14ac:dyDescent="0.3">
      <c r="A69" s="811" t="s">
        <v>246</v>
      </c>
      <c r="B69" s="811"/>
      <c r="C69" s="811"/>
      <c r="D69" s="811"/>
      <c r="E69" s="811"/>
      <c r="F69" s="811"/>
      <c r="G69" s="811"/>
      <c r="H69" s="811"/>
      <c r="I69" s="811"/>
      <c r="J69" s="811"/>
      <c r="K69" s="811"/>
      <c r="L69" s="811"/>
      <c r="M69" s="811"/>
      <c r="N69" s="811"/>
      <c r="O69" s="811"/>
    </row>
    <row r="70" spans="1:16" s="525" customFormat="1" x14ac:dyDescent="0.3">
      <c r="A70" s="526"/>
      <c r="B70" s="527" t="s">
        <v>278</v>
      </c>
      <c r="C70" s="528"/>
      <c r="D70" s="529">
        <v>33</v>
      </c>
      <c r="E70" s="530">
        <f>D70/$D$72*100</f>
        <v>80.487804878048792</v>
      </c>
      <c r="F70" s="531">
        <f>D70/$D$120*100</f>
        <v>4.7142857142857144</v>
      </c>
      <c r="G70" s="529">
        <v>1881077</v>
      </c>
      <c r="H70" s="532"/>
      <c r="I70" s="533">
        <v>10</v>
      </c>
      <c r="J70" s="530">
        <f>I70/$I$72*100</f>
        <v>83.333333333333343</v>
      </c>
      <c r="K70" s="531">
        <f>I70/$I$120*100</f>
        <v>4.716981132075472</v>
      </c>
      <c r="L70" s="533">
        <v>549851</v>
      </c>
      <c r="M70" s="534"/>
      <c r="N70" s="535">
        <f>I70/D70*100</f>
        <v>30.303030303030305</v>
      </c>
      <c r="O70" s="535">
        <f>L70/G70*100</f>
        <v>29.23064818718213</v>
      </c>
    </row>
    <row r="71" spans="1:16" s="525" customFormat="1" x14ac:dyDescent="0.3">
      <c r="A71" s="526"/>
      <c r="B71" s="527" t="s">
        <v>279</v>
      </c>
      <c r="C71" s="528"/>
      <c r="D71" s="529">
        <v>8</v>
      </c>
      <c r="E71" s="530">
        <f>D71/$D$72*100</f>
        <v>19.512195121951219</v>
      </c>
      <c r="F71" s="531">
        <f>D71/$D$121*100</f>
        <v>2.4390243902439024</v>
      </c>
      <c r="G71" s="529">
        <v>514805</v>
      </c>
      <c r="H71" s="532"/>
      <c r="I71" s="536">
        <v>2</v>
      </c>
      <c r="J71" s="530">
        <f>I71/$I$72*100</f>
        <v>16.666666666666664</v>
      </c>
      <c r="K71" s="531">
        <f>I71/$I$121*100</f>
        <v>2.1276595744680851</v>
      </c>
      <c r="L71" s="536">
        <v>123548</v>
      </c>
      <c r="M71" s="534"/>
      <c r="N71" s="535">
        <f>I71/D71*100</f>
        <v>25</v>
      </c>
      <c r="O71" s="535">
        <f>L71/G71*100</f>
        <v>23.998989908800418</v>
      </c>
    </row>
    <row r="72" spans="1:16" s="525" customFormat="1" x14ac:dyDescent="0.3">
      <c r="A72" s="526"/>
      <c r="B72" s="537" t="s">
        <v>205</v>
      </c>
      <c r="C72" s="528"/>
      <c r="D72" s="529">
        <f>SUM(D70:D71)</f>
        <v>41</v>
      </c>
      <c r="E72" s="530">
        <f>D72/$D$72*100</f>
        <v>100</v>
      </c>
      <c r="F72" s="531">
        <f>D72/$D$122*100</f>
        <v>3.9883268482490268</v>
      </c>
      <c r="G72" s="669">
        <f>SUM(G70:G71)</f>
        <v>2395882</v>
      </c>
      <c r="H72" s="532"/>
      <c r="I72" s="529">
        <f>SUM(I70:I71)</f>
        <v>12</v>
      </c>
      <c r="J72" s="530">
        <f>I72/$I$72*100</f>
        <v>100</v>
      </c>
      <c r="K72" s="531">
        <f>I72/$I$122*100</f>
        <v>3.9215686274509802</v>
      </c>
      <c r="L72" s="532">
        <f>SUM(L70:L71)</f>
        <v>673399</v>
      </c>
      <c r="M72" s="534"/>
      <c r="N72" s="535">
        <f>I72/D72*100</f>
        <v>29.268292682926827</v>
      </c>
      <c r="O72" s="535">
        <f>L72/G72*100</f>
        <v>28.106517766734758</v>
      </c>
    </row>
    <row r="73" spans="1:16" s="509" customFormat="1" x14ac:dyDescent="0.3">
      <c r="A73" s="526"/>
      <c r="B73" s="528"/>
      <c r="C73" s="528"/>
      <c r="D73" s="529"/>
      <c r="E73" s="535"/>
      <c r="F73" s="535"/>
      <c r="G73" s="669"/>
      <c r="H73" s="529"/>
      <c r="I73" s="529"/>
      <c r="J73" s="535"/>
      <c r="K73" s="535"/>
      <c r="L73" s="532"/>
      <c r="M73" s="670"/>
      <c r="N73" s="535"/>
      <c r="O73" s="535"/>
    </row>
    <row r="74" spans="1:16" s="525" customFormat="1" x14ac:dyDescent="0.3">
      <c r="A74" s="811" t="s">
        <v>266</v>
      </c>
      <c r="B74" s="811"/>
      <c r="C74" s="811"/>
      <c r="D74" s="811"/>
      <c r="E74" s="811"/>
      <c r="F74" s="811"/>
      <c r="G74" s="811"/>
      <c r="H74" s="811"/>
      <c r="I74" s="811"/>
      <c r="J74" s="811"/>
      <c r="K74" s="811"/>
      <c r="L74" s="811"/>
      <c r="M74" s="811"/>
      <c r="N74" s="811"/>
      <c r="O74" s="811"/>
    </row>
    <row r="75" spans="1:16" s="525" customFormat="1" x14ac:dyDescent="0.3">
      <c r="A75" s="526"/>
      <c r="B75" s="527" t="s">
        <v>278</v>
      </c>
      <c r="C75" s="528"/>
      <c r="D75" s="529">
        <v>28</v>
      </c>
      <c r="E75" s="530">
        <f>D75/$D$77*100</f>
        <v>68.292682926829272</v>
      </c>
      <c r="F75" s="531">
        <f>D75/$D$120*100</f>
        <v>4</v>
      </c>
      <c r="G75" s="529">
        <v>1406667</v>
      </c>
      <c r="H75" s="532"/>
      <c r="I75" s="533">
        <v>9</v>
      </c>
      <c r="J75" s="530">
        <f>I75/$I$77*100</f>
        <v>69.230769230769226</v>
      </c>
      <c r="K75" s="531">
        <f>I75/$I$120*100</f>
        <v>4.2452830188679247</v>
      </c>
      <c r="L75" s="533">
        <v>502377</v>
      </c>
      <c r="M75" s="534"/>
      <c r="N75" s="535">
        <f>I75/D75*100</f>
        <v>32.142857142857146</v>
      </c>
      <c r="O75" s="535">
        <f>L75/G75*100</f>
        <v>35.713996276304201</v>
      </c>
    </row>
    <row r="76" spans="1:16" s="525" customFormat="1" x14ac:dyDescent="0.3">
      <c r="A76" s="526"/>
      <c r="B76" s="527" t="s">
        <v>279</v>
      </c>
      <c r="C76" s="528"/>
      <c r="D76" s="529">
        <v>13</v>
      </c>
      <c r="E76" s="530">
        <f t="shared" ref="E76:E77" si="6">D76/$D$77*100</f>
        <v>31.707317073170731</v>
      </c>
      <c r="F76" s="531">
        <f>D76/$D$121*100</f>
        <v>3.9634146341463414</v>
      </c>
      <c r="G76" s="529">
        <v>748567</v>
      </c>
      <c r="H76" s="532"/>
      <c r="I76" s="536">
        <v>4</v>
      </c>
      <c r="J76" s="530">
        <f t="shared" ref="J76:J77" si="7">I76/$I$77*100</f>
        <v>30.76923076923077</v>
      </c>
      <c r="K76" s="531">
        <f>I76/$I$121*100</f>
        <v>4.2553191489361701</v>
      </c>
      <c r="L76" s="536">
        <v>259086</v>
      </c>
      <c r="M76" s="534"/>
      <c r="N76" s="535">
        <f>I76/D76*100</f>
        <v>30.76923076923077</v>
      </c>
      <c r="O76" s="535">
        <f>L76/G76*100</f>
        <v>34.610929950158102</v>
      </c>
    </row>
    <row r="77" spans="1:16" s="525" customFormat="1" x14ac:dyDescent="0.3">
      <c r="A77" s="526"/>
      <c r="B77" s="537" t="s">
        <v>205</v>
      </c>
      <c r="C77" s="528"/>
      <c r="D77" s="529">
        <f>SUM(D75:D76)</f>
        <v>41</v>
      </c>
      <c r="E77" s="530">
        <f t="shared" si="6"/>
        <v>100</v>
      </c>
      <c r="F77" s="531">
        <f>D77/$D$122*100</f>
        <v>3.9883268482490268</v>
      </c>
      <c r="G77" s="669">
        <f>SUM(G75:G76)</f>
        <v>2155234</v>
      </c>
      <c r="H77" s="532"/>
      <c r="I77" s="529">
        <f>SUM(I75:I76)</f>
        <v>13</v>
      </c>
      <c r="J77" s="530">
        <f t="shared" si="7"/>
        <v>100</v>
      </c>
      <c r="K77" s="531">
        <f>I77/$I$122*100</f>
        <v>4.2483660130718954</v>
      </c>
      <c r="L77" s="532">
        <v>761463</v>
      </c>
      <c r="M77" s="534"/>
      <c r="N77" s="535">
        <f>I77/D77*100</f>
        <v>31.707317073170731</v>
      </c>
      <c r="O77" s="535">
        <f>L77/G77*100</f>
        <v>35.330873584956436</v>
      </c>
    </row>
    <row r="78" spans="1:16" s="525" customFormat="1" x14ac:dyDescent="0.3">
      <c r="A78" s="526"/>
      <c r="B78" s="537"/>
      <c r="C78" s="528"/>
      <c r="D78" s="529"/>
      <c r="E78" s="530"/>
      <c r="F78" s="531"/>
      <c r="G78" s="669"/>
      <c r="H78" s="532"/>
      <c r="I78" s="529"/>
      <c r="J78" s="530"/>
      <c r="K78" s="531"/>
      <c r="L78" s="532"/>
      <c r="M78" s="534"/>
      <c r="N78" s="535"/>
      <c r="O78" s="535"/>
    </row>
    <row r="79" spans="1:16" s="525" customFormat="1" ht="15" customHeight="1" x14ac:dyDescent="0.3">
      <c r="A79" s="811" t="s">
        <v>267</v>
      </c>
      <c r="B79" s="811"/>
      <c r="C79" s="811"/>
      <c r="D79" s="811"/>
      <c r="E79" s="811"/>
      <c r="F79" s="811"/>
      <c r="G79" s="811"/>
      <c r="H79" s="811"/>
      <c r="I79" s="811"/>
      <c r="J79" s="811"/>
      <c r="K79" s="811"/>
      <c r="L79" s="811"/>
      <c r="M79" s="811"/>
      <c r="N79" s="811"/>
      <c r="O79" s="811"/>
    </row>
    <row r="80" spans="1:16" s="679" customFormat="1" x14ac:dyDescent="0.3">
      <c r="A80" s="526"/>
      <c r="B80" s="527" t="s">
        <v>278</v>
      </c>
      <c r="C80" s="528"/>
      <c r="D80" s="529">
        <v>35</v>
      </c>
      <c r="E80" s="530">
        <f>D80/$D$82*100</f>
        <v>85.365853658536579</v>
      </c>
      <c r="F80" s="531">
        <f>D80/$D$120*100</f>
        <v>5</v>
      </c>
      <c r="G80" s="529">
        <v>1984765</v>
      </c>
      <c r="H80" s="532"/>
      <c r="I80" s="533">
        <v>11</v>
      </c>
      <c r="J80" s="530">
        <f>I80/$I$82*100</f>
        <v>91.666666666666657</v>
      </c>
      <c r="K80" s="531">
        <f>I80/$I$120*100</f>
        <v>5.1886792452830193</v>
      </c>
      <c r="L80" s="533">
        <v>611257</v>
      </c>
      <c r="M80" s="534"/>
      <c r="N80" s="535">
        <f>I80/D80*100</f>
        <v>31.428571428571427</v>
      </c>
      <c r="O80" s="535">
        <f>L80/G80*100</f>
        <v>30.797449572115593</v>
      </c>
      <c r="P80" s="678"/>
    </row>
    <row r="81" spans="1:21" s="690" customFormat="1" x14ac:dyDescent="0.3">
      <c r="A81" s="526"/>
      <c r="B81" s="527" t="s">
        <v>279</v>
      </c>
      <c r="C81" s="528"/>
      <c r="D81" s="529">
        <v>6</v>
      </c>
      <c r="E81" s="530">
        <f t="shared" ref="E81:E82" si="8">D81/$D$82*100</f>
        <v>14.634146341463413</v>
      </c>
      <c r="F81" s="531">
        <f>D81/$D$121*100</f>
        <v>1.8292682926829267</v>
      </c>
      <c r="G81" s="529">
        <v>376666</v>
      </c>
      <c r="H81" s="532"/>
      <c r="I81" s="536">
        <v>1</v>
      </c>
      <c r="J81" s="530">
        <f t="shared" ref="J81:J82" si="9">I81/$I$82*100</f>
        <v>8.3333333333333321</v>
      </c>
      <c r="K81" s="531">
        <f>I81/$I$121*100</f>
        <v>1.0638297872340425</v>
      </c>
      <c r="L81" s="536">
        <v>73852</v>
      </c>
      <c r="M81" s="534"/>
      <c r="N81" s="535">
        <f>I81/D81*100</f>
        <v>16.666666666666664</v>
      </c>
      <c r="O81" s="535">
        <f>L81/G81*100</f>
        <v>19.606760365947551</v>
      </c>
      <c r="P81" s="689"/>
    </row>
    <row r="82" spans="1:21" s="690" customFormat="1" x14ac:dyDescent="0.3">
      <c r="A82" s="526"/>
      <c r="B82" s="537" t="s">
        <v>205</v>
      </c>
      <c r="C82" s="528"/>
      <c r="D82" s="529">
        <f>SUM(D80:D81)</f>
        <v>41</v>
      </c>
      <c r="E82" s="530">
        <f t="shared" si="8"/>
        <v>100</v>
      </c>
      <c r="F82" s="531">
        <f>D82/$D$122*100</f>
        <v>3.9883268482490268</v>
      </c>
      <c r="G82" s="669">
        <f>SUM(G80:G81)</f>
        <v>2361431</v>
      </c>
      <c r="H82" s="532"/>
      <c r="I82" s="529">
        <f>SUM(I80:I81)</f>
        <v>12</v>
      </c>
      <c r="J82" s="530">
        <f t="shared" si="9"/>
        <v>100</v>
      </c>
      <c r="K82" s="531">
        <f>I82/$I$122*100</f>
        <v>3.9215686274509802</v>
      </c>
      <c r="L82" s="532">
        <v>685109</v>
      </c>
      <c r="M82" s="534"/>
      <c r="N82" s="535">
        <f>I82/D82*100</f>
        <v>29.268292682926827</v>
      </c>
      <c r="O82" s="535">
        <f>L82/G82*100</f>
        <v>29.012450501412069</v>
      </c>
      <c r="P82" s="689"/>
    </row>
    <row r="83" spans="1:21" s="690" customFormat="1" x14ac:dyDescent="0.3">
      <c r="A83" s="526"/>
      <c r="B83" s="537"/>
      <c r="C83" s="528"/>
      <c r="D83" s="529"/>
      <c r="E83" s="530"/>
      <c r="F83" s="531"/>
      <c r="G83" s="669"/>
      <c r="H83" s="532"/>
      <c r="I83" s="529"/>
      <c r="J83" s="530"/>
      <c r="K83" s="531"/>
      <c r="L83" s="532"/>
      <c r="M83" s="534"/>
      <c r="N83" s="535"/>
      <c r="O83" s="535"/>
      <c r="P83" s="689"/>
    </row>
    <row r="84" spans="1:21" s="679" customFormat="1" ht="30" customHeight="1" x14ac:dyDescent="0.3">
      <c r="A84" s="812" t="s">
        <v>247</v>
      </c>
      <c r="B84" s="812"/>
      <c r="C84" s="812"/>
      <c r="D84" s="812"/>
      <c r="E84" s="812"/>
      <c r="F84" s="812"/>
      <c r="G84" s="812"/>
      <c r="H84" s="812"/>
      <c r="I84" s="812"/>
      <c r="J84" s="812"/>
      <c r="K84" s="812"/>
      <c r="L84" s="812"/>
      <c r="M84" s="812"/>
      <c r="N84" s="812"/>
      <c r="O84" s="812"/>
      <c r="P84" s="678"/>
    </row>
    <row r="85" spans="1:21" s="690" customFormat="1" x14ac:dyDescent="0.3">
      <c r="A85" s="525"/>
      <c r="B85" s="527" t="s">
        <v>278</v>
      </c>
      <c r="C85" s="528"/>
      <c r="D85" s="529">
        <v>30</v>
      </c>
      <c r="E85" s="530">
        <f>D85/$D$87*100</f>
        <v>76.923076923076934</v>
      </c>
      <c r="F85" s="531">
        <f>D85/$D$120*100</f>
        <v>4.2857142857142856</v>
      </c>
      <c r="G85" s="529">
        <v>1624668</v>
      </c>
      <c r="H85" s="532"/>
      <c r="I85" s="533">
        <v>9</v>
      </c>
      <c r="J85" s="530">
        <f>I85/$I$87*100</f>
        <v>81.818181818181827</v>
      </c>
      <c r="K85" s="531">
        <f>I85/$I$120*100</f>
        <v>4.2452830188679247</v>
      </c>
      <c r="L85" s="533">
        <v>480353</v>
      </c>
      <c r="M85" s="534"/>
      <c r="N85" s="535">
        <f>I85/D85*100</f>
        <v>30</v>
      </c>
      <c r="O85" s="535">
        <f>L85/G85*100</f>
        <v>29.566225222630099</v>
      </c>
      <c r="P85" s="689"/>
    </row>
    <row r="86" spans="1:21" s="690" customFormat="1" x14ac:dyDescent="0.3">
      <c r="A86" s="525"/>
      <c r="B86" s="527" t="s">
        <v>279</v>
      </c>
      <c r="C86" s="528"/>
      <c r="D86" s="529">
        <v>9</v>
      </c>
      <c r="E86" s="530">
        <f>D86/$D$87*100</f>
        <v>23.076923076923077</v>
      </c>
      <c r="F86" s="531">
        <f>D86/$D$121*100</f>
        <v>2.7439024390243905</v>
      </c>
      <c r="G86" s="529">
        <v>608861</v>
      </c>
      <c r="H86" s="532"/>
      <c r="I86" s="536">
        <v>2</v>
      </c>
      <c r="J86" s="530">
        <f>I86/$I$87*100</f>
        <v>18.181818181818183</v>
      </c>
      <c r="K86" s="531">
        <f>I86/$I$121*100</f>
        <v>2.1276595744680851</v>
      </c>
      <c r="L86" s="536">
        <v>145568</v>
      </c>
      <c r="M86" s="534"/>
      <c r="N86" s="535">
        <f>I86/D86*100</f>
        <v>22.222222222222221</v>
      </c>
      <c r="O86" s="535">
        <f>L86/G86*100</f>
        <v>23.908248352251171</v>
      </c>
      <c r="P86" s="689"/>
    </row>
    <row r="87" spans="1:21" s="549" customFormat="1" x14ac:dyDescent="0.3">
      <c r="A87" s="525"/>
      <c r="B87" s="537" t="s">
        <v>205</v>
      </c>
      <c r="C87" s="528"/>
      <c r="D87" s="529">
        <f>SUM(D85:D86)</f>
        <v>39</v>
      </c>
      <c r="E87" s="530">
        <f>D87/$D$87*100</f>
        <v>100</v>
      </c>
      <c r="F87" s="531">
        <f>D87/$D$122*100</f>
        <v>3.7937743190661477</v>
      </c>
      <c r="G87" s="669">
        <f>SUM(G85:G86)</f>
        <v>2233529</v>
      </c>
      <c r="H87" s="532"/>
      <c r="I87" s="529">
        <f>SUM(I85:I86)</f>
        <v>11</v>
      </c>
      <c r="J87" s="530">
        <f>I87/$I$87*100</f>
        <v>100</v>
      </c>
      <c r="K87" s="531">
        <f>I87/$I$122*100</f>
        <v>3.594771241830065</v>
      </c>
      <c r="L87" s="532">
        <v>625921</v>
      </c>
      <c r="M87" s="534"/>
      <c r="N87" s="535">
        <f>I87/D87*100</f>
        <v>28.205128205128204</v>
      </c>
      <c r="O87" s="535">
        <f>L87/G87*100</f>
        <v>28.023858208243546</v>
      </c>
      <c r="P87" s="548"/>
      <c r="Q87" s="548"/>
      <c r="R87" s="548"/>
      <c r="S87" s="548"/>
      <c r="T87" s="548"/>
    </row>
    <row r="88" spans="1:21" s="622" customFormat="1" ht="12.75" customHeight="1" x14ac:dyDescent="0.3">
      <c r="A88" s="526"/>
      <c r="B88" s="528"/>
      <c r="C88" s="528"/>
      <c r="D88" s="529"/>
      <c r="E88" s="535"/>
      <c r="F88" s="535"/>
      <c r="G88" s="669"/>
      <c r="H88" s="529"/>
      <c r="I88" s="529"/>
      <c r="J88" s="535"/>
      <c r="K88" s="535"/>
      <c r="L88" s="532"/>
      <c r="M88" s="670"/>
      <c r="N88" s="535"/>
      <c r="O88" s="535"/>
      <c r="P88" s="548"/>
      <c r="Q88" s="548"/>
      <c r="R88" s="548"/>
      <c r="S88" s="548"/>
      <c r="T88" s="548"/>
      <c r="U88" s="549"/>
    </row>
    <row r="89" spans="1:21" s="628" customFormat="1" ht="29.25" customHeight="1" x14ac:dyDescent="0.3">
      <c r="A89" s="811" t="s">
        <v>248</v>
      </c>
      <c r="B89" s="811"/>
      <c r="C89" s="811"/>
      <c r="D89" s="811"/>
      <c r="E89" s="811"/>
      <c r="F89" s="811"/>
      <c r="G89" s="811"/>
      <c r="H89" s="811"/>
      <c r="I89" s="811"/>
      <c r="J89" s="811"/>
      <c r="K89" s="811"/>
      <c r="L89" s="811"/>
      <c r="M89" s="811"/>
      <c r="N89" s="811"/>
      <c r="O89" s="811"/>
      <c r="U89" s="549"/>
    </row>
    <row r="90" spans="1:21" s="549" customFormat="1" x14ac:dyDescent="0.3">
      <c r="A90" s="525"/>
      <c r="B90" s="527" t="s">
        <v>278</v>
      </c>
      <c r="C90" s="528"/>
      <c r="D90" s="529">
        <v>28</v>
      </c>
      <c r="E90" s="530">
        <f>D90/$D$92*100</f>
        <v>68.292682926829272</v>
      </c>
      <c r="F90" s="531">
        <f>D90/$D$120*100</f>
        <v>4</v>
      </c>
      <c r="G90" s="529">
        <v>1458768</v>
      </c>
      <c r="H90" s="532"/>
      <c r="I90" s="533">
        <v>8</v>
      </c>
      <c r="J90" s="530">
        <f>I90/$I$92*100</f>
        <v>66.666666666666657</v>
      </c>
      <c r="K90" s="531">
        <f>I90/$I$120*100</f>
        <v>3.7735849056603774</v>
      </c>
      <c r="L90" s="533">
        <v>456872</v>
      </c>
      <c r="M90" s="534"/>
      <c r="N90" s="535">
        <f>I90/D90*100</f>
        <v>28.571428571428569</v>
      </c>
      <c r="O90" s="535">
        <f>L90/G90*100</f>
        <v>31.319030853432483</v>
      </c>
      <c r="P90" s="711"/>
      <c r="Q90" s="711"/>
      <c r="R90" s="711"/>
      <c r="S90" s="711"/>
      <c r="T90" s="711"/>
    </row>
    <row r="91" spans="1:21" x14ac:dyDescent="0.3">
      <c r="A91" s="525"/>
      <c r="B91" s="527" t="s">
        <v>279</v>
      </c>
      <c r="C91" s="528"/>
      <c r="D91" s="529">
        <v>13</v>
      </c>
      <c r="E91" s="530">
        <f>D91/$D$92*100</f>
        <v>31.707317073170731</v>
      </c>
      <c r="F91" s="531">
        <f>D91/$D$121*100</f>
        <v>3.9634146341463414</v>
      </c>
      <c r="G91" s="529">
        <v>756120</v>
      </c>
      <c r="H91" s="532"/>
      <c r="I91" s="536">
        <v>4</v>
      </c>
      <c r="J91" s="530">
        <f>I91/$I$92*100</f>
        <v>33.333333333333329</v>
      </c>
      <c r="K91" s="531">
        <f>I91/$I$121*100</f>
        <v>4.2553191489361701</v>
      </c>
      <c r="L91" s="536">
        <v>261367</v>
      </c>
      <c r="M91" s="534"/>
      <c r="N91" s="535">
        <f>I91/D91*100</f>
        <v>30.76923076923077</v>
      </c>
      <c r="O91" s="535">
        <f>L91/G91*100</f>
        <v>34.566867692958795</v>
      </c>
    </row>
    <row r="92" spans="1:21" x14ac:dyDescent="0.3">
      <c r="A92" s="525"/>
      <c r="B92" s="537" t="s">
        <v>205</v>
      </c>
      <c r="C92" s="528"/>
      <c r="D92" s="529">
        <f>SUM(D90:D91)</f>
        <v>41</v>
      </c>
      <c r="E92" s="530">
        <f>D92/$D$92*100</f>
        <v>100</v>
      </c>
      <c r="F92" s="531">
        <f>D92/$D$122*100</f>
        <v>3.9883268482490268</v>
      </c>
      <c r="G92" s="669">
        <f>SUM(G90:G91)</f>
        <v>2214888</v>
      </c>
      <c r="H92" s="532"/>
      <c r="I92" s="529">
        <f>SUM(I90:I91)</f>
        <v>12</v>
      </c>
      <c r="J92" s="530">
        <f>I92/$I$92*100</f>
        <v>100</v>
      </c>
      <c r="K92" s="531">
        <f>I92/$I$122*100</f>
        <v>3.9215686274509802</v>
      </c>
      <c r="L92" s="532">
        <v>718239</v>
      </c>
      <c r="M92" s="534"/>
      <c r="N92" s="535">
        <f>I92/D92*100</f>
        <v>29.268292682926827</v>
      </c>
      <c r="O92" s="535">
        <f>L92/G92*100</f>
        <v>32.427779643936852</v>
      </c>
    </row>
    <row r="93" spans="1:21" x14ac:dyDescent="0.3">
      <c r="A93" s="526"/>
      <c r="B93" s="528"/>
      <c r="C93" s="528"/>
      <c r="D93" s="529"/>
      <c r="E93" s="535"/>
      <c r="F93" s="535"/>
      <c r="G93" s="669"/>
      <c r="H93" s="529"/>
      <c r="I93" s="529"/>
      <c r="J93" s="535"/>
      <c r="K93" s="535"/>
      <c r="L93" s="532"/>
      <c r="M93" s="670"/>
      <c r="N93" s="535"/>
      <c r="O93" s="535"/>
    </row>
    <row r="94" spans="1:21" ht="30.75" customHeight="1" x14ac:dyDescent="0.3">
      <c r="A94" s="811" t="s">
        <v>268</v>
      </c>
      <c r="B94" s="811"/>
      <c r="C94" s="811"/>
      <c r="D94" s="811"/>
      <c r="E94" s="811"/>
      <c r="F94" s="811"/>
      <c r="G94" s="811"/>
      <c r="H94" s="811"/>
      <c r="I94" s="811"/>
      <c r="J94" s="811"/>
      <c r="K94" s="811"/>
      <c r="L94" s="811"/>
      <c r="M94" s="811"/>
      <c r="N94" s="811"/>
      <c r="O94" s="811"/>
    </row>
    <row r="95" spans="1:21" x14ac:dyDescent="0.3">
      <c r="A95" s="525"/>
      <c r="B95" s="527" t="s">
        <v>278</v>
      </c>
      <c r="C95" s="528"/>
      <c r="D95" s="529">
        <v>27</v>
      </c>
      <c r="E95" s="530">
        <f>D95/$D$97*100</f>
        <v>65.853658536585371</v>
      </c>
      <c r="F95" s="531">
        <f>D95/$D$120*100</f>
        <v>3.8571428571428568</v>
      </c>
      <c r="G95" s="529">
        <v>1614947</v>
      </c>
      <c r="H95" s="532"/>
      <c r="I95" s="533">
        <v>8</v>
      </c>
      <c r="J95" s="530">
        <f>I95/$I$97*100</f>
        <v>66.666666666666657</v>
      </c>
      <c r="K95" s="531">
        <f>I95/$I$120*100</f>
        <v>3.7735849056603774</v>
      </c>
      <c r="L95" s="533">
        <v>553290</v>
      </c>
      <c r="M95" s="534"/>
      <c r="N95" s="535">
        <f>I95/D95*100</f>
        <v>29.629629629629626</v>
      </c>
      <c r="O95" s="535">
        <f>L95/G95*100</f>
        <v>34.260567065049194</v>
      </c>
    </row>
    <row r="96" spans="1:21" x14ac:dyDescent="0.3">
      <c r="A96" s="525"/>
      <c r="B96" s="527" t="s">
        <v>279</v>
      </c>
      <c r="C96" s="528"/>
      <c r="D96" s="529">
        <v>14</v>
      </c>
      <c r="E96" s="530">
        <f t="shared" ref="E96:E97" si="10">D96/$D$97*100</f>
        <v>34.146341463414636</v>
      </c>
      <c r="F96" s="531">
        <f>D96/$D$121*100</f>
        <v>4.2682926829268295</v>
      </c>
      <c r="G96" s="529">
        <v>711450</v>
      </c>
      <c r="H96" s="532"/>
      <c r="I96" s="536">
        <v>4</v>
      </c>
      <c r="J96" s="530">
        <f t="shared" ref="J96:J97" si="11">I96/$I$97*100</f>
        <v>33.333333333333329</v>
      </c>
      <c r="K96" s="531">
        <f>I96/$I$121*100</f>
        <v>4.2553191489361701</v>
      </c>
      <c r="L96" s="536">
        <v>195866</v>
      </c>
      <c r="M96" s="534"/>
      <c r="N96" s="535">
        <f>I96/D96*100</f>
        <v>28.571428571428569</v>
      </c>
      <c r="O96" s="535">
        <f>L96/G96*100</f>
        <v>27.530536228828449</v>
      </c>
    </row>
    <row r="97" spans="1:15" x14ac:dyDescent="0.3">
      <c r="A97" s="525"/>
      <c r="B97" s="537" t="s">
        <v>205</v>
      </c>
      <c r="C97" s="528"/>
      <c r="D97" s="529">
        <f>SUM(D95:D96)</f>
        <v>41</v>
      </c>
      <c r="E97" s="530">
        <f t="shared" si="10"/>
        <v>100</v>
      </c>
      <c r="F97" s="531">
        <f>D97/$D$122*100</f>
        <v>3.9883268482490268</v>
      </c>
      <c r="G97" s="669">
        <f>SUM(G95:G96)</f>
        <v>2326397</v>
      </c>
      <c r="H97" s="532"/>
      <c r="I97" s="529">
        <f>SUM(I95:I96)</f>
        <v>12</v>
      </c>
      <c r="J97" s="530">
        <f t="shared" si="11"/>
        <v>100</v>
      </c>
      <c r="K97" s="531">
        <f>I97/$I$122*100</f>
        <v>3.9215686274509802</v>
      </c>
      <c r="L97" s="532">
        <f>SUM(L95:L96)</f>
        <v>749156</v>
      </c>
      <c r="M97" s="534"/>
      <c r="N97" s="535">
        <f>I97/D97*100</f>
        <v>29.268292682926827</v>
      </c>
      <c r="O97" s="535">
        <f>L97/G97*100</f>
        <v>32.202414291283901</v>
      </c>
    </row>
    <row r="98" spans="1:15" x14ac:dyDescent="0.3">
      <c r="A98" s="525"/>
      <c r="B98" s="537"/>
      <c r="C98" s="528"/>
      <c r="D98" s="529"/>
      <c r="E98" s="530"/>
      <c r="F98" s="531"/>
      <c r="G98" s="669"/>
      <c r="H98" s="532"/>
      <c r="I98" s="529"/>
      <c r="J98" s="530"/>
      <c r="K98" s="531"/>
      <c r="L98" s="532"/>
      <c r="M98" s="534"/>
      <c r="N98" s="535"/>
      <c r="O98" s="535"/>
    </row>
    <row r="99" spans="1:15" x14ac:dyDescent="0.3">
      <c r="A99" s="813" t="s">
        <v>249</v>
      </c>
      <c r="B99" s="813"/>
      <c r="C99" s="813"/>
      <c r="D99" s="813"/>
      <c r="E99" s="813"/>
      <c r="F99" s="813"/>
      <c r="G99" s="813"/>
      <c r="H99" s="813"/>
      <c r="I99" s="813"/>
      <c r="J99" s="813"/>
      <c r="K99" s="813"/>
      <c r="L99" s="813"/>
      <c r="M99" s="813"/>
      <c r="N99" s="813"/>
      <c r="O99" s="813"/>
    </row>
    <row r="100" spans="1:15" x14ac:dyDescent="0.3">
      <c r="A100" s="525"/>
      <c r="B100" s="527" t="s">
        <v>278</v>
      </c>
      <c r="C100" s="528"/>
      <c r="D100" s="529">
        <v>40</v>
      </c>
      <c r="E100" s="530">
        <f>D100/$D$102*100</f>
        <v>74.074074074074076</v>
      </c>
      <c r="F100" s="531">
        <f>D100/$D$120*100</f>
        <v>5.7142857142857144</v>
      </c>
      <c r="G100" s="529">
        <v>2586399</v>
      </c>
      <c r="H100" s="532"/>
      <c r="I100" s="533">
        <v>12</v>
      </c>
      <c r="J100" s="530">
        <f>I100/$I$102*100</f>
        <v>75</v>
      </c>
      <c r="K100" s="531">
        <f>I100/$I$120*100</f>
        <v>5.6603773584905666</v>
      </c>
      <c r="L100" s="533">
        <v>802107</v>
      </c>
      <c r="M100" s="534"/>
      <c r="N100" s="535">
        <f>I100/D100*100</f>
        <v>30</v>
      </c>
      <c r="O100" s="535">
        <f>L100/G100*100</f>
        <v>31.012500391470923</v>
      </c>
    </row>
    <row r="101" spans="1:15" x14ac:dyDescent="0.3">
      <c r="A101" s="525"/>
      <c r="B101" s="527" t="s">
        <v>279</v>
      </c>
      <c r="C101" s="528"/>
      <c r="D101" s="529">
        <v>14</v>
      </c>
      <c r="E101" s="530">
        <f>D101/$D$102*100</f>
        <v>25.925925925925924</v>
      </c>
      <c r="F101" s="531">
        <f>D101/$D$121*100</f>
        <v>4.2682926829268295</v>
      </c>
      <c r="G101" s="529">
        <v>873127</v>
      </c>
      <c r="H101" s="532"/>
      <c r="I101" s="536">
        <v>4</v>
      </c>
      <c r="J101" s="530">
        <f>I101/$I$102*100</f>
        <v>25</v>
      </c>
      <c r="K101" s="531">
        <f>I101/$I$121*100</f>
        <v>4.2553191489361701</v>
      </c>
      <c r="L101" s="536">
        <v>275226</v>
      </c>
      <c r="M101" s="534"/>
      <c r="N101" s="535">
        <f>I101/D101*100</f>
        <v>28.571428571428569</v>
      </c>
      <c r="O101" s="535">
        <f>L101/G101*100</f>
        <v>31.521874824624597</v>
      </c>
    </row>
    <row r="102" spans="1:15" x14ac:dyDescent="0.3">
      <c r="A102" s="525"/>
      <c r="B102" s="537" t="s">
        <v>205</v>
      </c>
      <c r="C102" s="528"/>
      <c r="D102" s="529">
        <f>SUM(D100:D101)</f>
        <v>54</v>
      </c>
      <c r="E102" s="530">
        <f>D102/$D$102*100</f>
        <v>100</v>
      </c>
      <c r="F102" s="531">
        <f>D102/$D$122*100</f>
        <v>5.2529182879377432</v>
      </c>
      <c r="G102" s="669">
        <f>SUM(G100:G101)</f>
        <v>3459526</v>
      </c>
      <c r="H102" s="532"/>
      <c r="I102" s="529">
        <f>SUM(I100:I101)</f>
        <v>16</v>
      </c>
      <c r="J102" s="530">
        <f>I102/$I$102*100</f>
        <v>100</v>
      </c>
      <c r="K102" s="531">
        <f>I102/$I$122*100</f>
        <v>5.2287581699346406</v>
      </c>
      <c r="L102" s="532">
        <v>1077333</v>
      </c>
      <c r="M102" s="534"/>
      <c r="N102" s="535">
        <f>I102/D102*100</f>
        <v>29.629629629629626</v>
      </c>
      <c r="O102" s="535">
        <f>L102/G102*100</f>
        <v>31.141058052461524</v>
      </c>
    </row>
    <row r="103" spans="1:15" x14ac:dyDescent="0.3">
      <c r="A103" s="526"/>
      <c r="B103" s="528"/>
      <c r="C103" s="528"/>
      <c r="D103" s="529"/>
      <c r="E103" s="535"/>
      <c r="F103" s="535"/>
      <c r="G103" s="669"/>
      <c r="H103" s="529"/>
      <c r="I103" s="529"/>
      <c r="J103" s="535"/>
      <c r="K103" s="535"/>
      <c r="L103" s="532"/>
      <c r="M103" s="670"/>
      <c r="N103" s="535"/>
      <c r="O103" s="535"/>
    </row>
    <row r="104" spans="1:15" x14ac:dyDescent="0.3">
      <c r="A104" s="812" t="s">
        <v>250</v>
      </c>
      <c r="B104" s="812"/>
      <c r="C104" s="812"/>
      <c r="D104" s="812"/>
      <c r="E104" s="812"/>
      <c r="F104" s="812"/>
      <c r="G104" s="812"/>
      <c r="H104" s="812"/>
      <c r="I104" s="812"/>
      <c r="J104" s="812"/>
      <c r="K104" s="812"/>
      <c r="L104" s="812"/>
      <c r="M104" s="812"/>
      <c r="N104" s="812"/>
      <c r="O104" s="812"/>
    </row>
    <row r="105" spans="1:15" x14ac:dyDescent="0.3">
      <c r="A105" s="525"/>
      <c r="B105" s="527" t="s">
        <v>278</v>
      </c>
      <c r="C105" s="528"/>
      <c r="D105" s="529">
        <v>32</v>
      </c>
      <c r="E105" s="530">
        <f>D105/$D$107*100</f>
        <v>62.745098039215684</v>
      </c>
      <c r="F105" s="531">
        <f>D105/$D$120*100</f>
        <v>4.5714285714285712</v>
      </c>
      <c r="G105" s="529">
        <v>1968921</v>
      </c>
      <c r="H105" s="532"/>
      <c r="I105" s="533">
        <v>9</v>
      </c>
      <c r="J105" s="530">
        <f>I105/$I$107*100</f>
        <v>60</v>
      </c>
      <c r="K105" s="531">
        <f>I105/$I$120*100</f>
        <v>4.2452830188679247</v>
      </c>
      <c r="L105" s="533">
        <v>613000</v>
      </c>
      <c r="M105" s="534"/>
      <c r="N105" s="535">
        <f>I105/D105*100</f>
        <v>28.125</v>
      </c>
      <c r="O105" s="535">
        <f>L105/G105*100</f>
        <v>31.133803743268523</v>
      </c>
    </row>
    <row r="106" spans="1:15" x14ac:dyDescent="0.3">
      <c r="A106" s="525"/>
      <c r="B106" s="527" t="s">
        <v>279</v>
      </c>
      <c r="C106" s="528"/>
      <c r="D106" s="529">
        <v>19</v>
      </c>
      <c r="E106" s="530">
        <f>D106/$D$107*100</f>
        <v>37.254901960784316</v>
      </c>
      <c r="F106" s="531">
        <f>D106/$D$121*100</f>
        <v>5.7926829268292686</v>
      </c>
      <c r="G106" s="529">
        <v>1218241</v>
      </c>
      <c r="H106" s="532"/>
      <c r="I106" s="536">
        <v>6</v>
      </c>
      <c r="J106" s="530">
        <f>I106/$I$107*100</f>
        <v>40</v>
      </c>
      <c r="K106" s="531">
        <f>I106/$I$121*100</f>
        <v>6.3829787234042552</v>
      </c>
      <c r="L106" s="536">
        <v>413478</v>
      </c>
      <c r="M106" s="534"/>
      <c r="N106" s="535">
        <f>I106/D106*100</f>
        <v>31.578947368421051</v>
      </c>
      <c r="O106" s="535">
        <f>L106/G106*100</f>
        <v>33.940574976544049</v>
      </c>
    </row>
    <row r="107" spans="1:15" x14ac:dyDescent="0.3">
      <c r="A107" s="525"/>
      <c r="B107" s="537" t="s">
        <v>205</v>
      </c>
      <c r="C107" s="528"/>
      <c r="D107" s="529">
        <f>SUM(D105:D106)</f>
        <v>51</v>
      </c>
      <c r="E107" s="530">
        <f>D107/$D$107*100</f>
        <v>100</v>
      </c>
      <c r="F107" s="531">
        <f>D107/$D$122*100</f>
        <v>4.9610894941634243</v>
      </c>
      <c r="G107" s="669">
        <f>SUM(G105:G106)</f>
        <v>3187162</v>
      </c>
      <c r="H107" s="532"/>
      <c r="I107" s="529">
        <f>SUM(I105:I106)</f>
        <v>15</v>
      </c>
      <c r="J107" s="530">
        <f>I107/$I$107*100</f>
        <v>100</v>
      </c>
      <c r="K107" s="531">
        <f>I107/$I$122*100</f>
        <v>4.9019607843137258</v>
      </c>
      <c r="L107" s="532">
        <v>1026478</v>
      </c>
      <c r="M107" s="534"/>
      <c r="N107" s="535">
        <f>I107/D107*100</f>
        <v>29.411764705882355</v>
      </c>
      <c r="O107" s="535">
        <f>L107/G107*100</f>
        <v>32.206646540088016</v>
      </c>
    </row>
    <row r="108" spans="1:15" x14ac:dyDescent="0.3">
      <c r="A108" s="526"/>
      <c r="B108" s="528"/>
      <c r="C108" s="528"/>
      <c r="D108" s="529"/>
      <c r="E108" s="535"/>
      <c r="F108" s="535"/>
      <c r="G108" s="669"/>
      <c r="H108" s="529"/>
      <c r="I108" s="529"/>
      <c r="J108" s="535"/>
      <c r="K108" s="535"/>
      <c r="L108" s="532"/>
      <c r="M108" s="670"/>
      <c r="N108" s="535"/>
      <c r="O108" s="535"/>
    </row>
    <row r="109" spans="1:15" x14ac:dyDescent="0.3">
      <c r="A109" s="812" t="s">
        <v>269</v>
      </c>
      <c r="B109" s="812"/>
      <c r="C109" s="812"/>
      <c r="D109" s="812"/>
      <c r="E109" s="812"/>
      <c r="F109" s="812"/>
      <c r="G109" s="812"/>
      <c r="H109" s="812"/>
      <c r="I109" s="812"/>
      <c r="J109" s="812"/>
      <c r="K109" s="812"/>
      <c r="L109" s="812"/>
      <c r="M109" s="812"/>
      <c r="N109" s="812"/>
      <c r="O109" s="812"/>
    </row>
    <row r="110" spans="1:15" x14ac:dyDescent="0.3">
      <c r="A110" s="525"/>
      <c r="B110" s="527" t="s">
        <v>278</v>
      </c>
      <c r="C110" s="528"/>
      <c r="D110" s="529">
        <v>36</v>
      </c>
      <c r="E110" s="530">
        <f>D110/$D$112*100</f>
        <v>62.068965517241381</v>
      </c>
      <c r="F110" s="531">
        <f>D110/$D$120*100</f>
        <v>5.1428571428571423</v>
      </c>
      <c r="G110" s="529">
        <v>2335613</v>
      </c>
      <c r="H110" s="532"/>
      <c r="I110" s="533">
        <v>11</v>
      </c>
      <c r="J110" s="530">
        <f>I110/$I$112*100</f>
        <v>61.111111111111114</v>
      </c>
      <c r="K110" s="531">
        <f>I110/$I$120*100</f>
        <v>5.1886792452830193</v>
      </c>
      <c r="L110" s="533">
        <v>768520</v>
      </c>
      <c r="M110" s="534"/>
      <c r="N110" s="535">
        <f>I110/D110*100</f>
        <v>30.555555555555557</v>
      </c>
      <c r="O110" s="535">
        <f>L110/G110*100</f>
        <v>32.904423806512469</v>
      </c>
    </row>
    <row r="111" spans="1:15" x14ac:dyDescent="0.3">
      <c r="A111" s="525"/>
      <c r="B111" s="527" t="s">
        <v>279</v>
      </c>
      <c r="C111" s="528"/>
      <c r="D111" s="529">
        <v>22</v>
      </c>
      <c r="E111" s="530">
        <f>D111/$D$112*100</f>
        <v>37.931034482758619</v>
      </c>
      <c r="F111" s="531">
        <f>D111/$D$121*100</f>
        <v>6.7073170731707323</v>
      </c>
      <c r="G111" s="529">
        <v>1410887</v>
      </c>
      <c r="H111" s="532"/>
      <c r="I111" s="536">
        <v>7</v>
      </c>
      <c r="J111" s="530">
        <f t="shared" ref="J111:J112" si="12">I111/$I$112*100</f>
        <v>38.888888888888893</v>
      </c>
      <c r="K111" s="531">
        <f>I111/$I$121*100</f>
        <v>7.4468085106382977</v>
      </c>
      <c r="L111" s="536">
        <v>406735</v>
      </c>
      <c r="M111" s="534"/>
      <c r="N111" s="535">
        <f>I111/D111*100</f>
        <v>31.818181818181817</v>
      </c>
      <c r="O111" s="535">
        <f>L111/G111*100</f>
        <v>28.828318639267351</v>
      </c>
    </row>
    <row r="112" spans="1:15" x14ac:dyDescent="0.3">
      <c r="A112" s="525"/>
      <c r="B112" s="537" t="s">
        <v>205</v>
      </c>
      <c r="C112" s="528"/>
      <c r="D112" s="529">
        <f>SUM(D110:D111)</f>
        <v>58</v>
      </c>
      <c r="E112" s="530">
        <f>D112/$D$112*100</f>
        <v>100</v>
      </c>
      <c r="F112" s="531">
        <f>D112/$D$122*100</f>
        <v>5.6420233463035023</v>
      </c>
      <c r="G112" s="669">
        <f>SUM(G110:G111)</f>
        <v>3746500</v>
      </c>
      <c r="H112" s="532"/>
      <c r="I112" s="529">
        <f>SUM(I110:I111)</f>
        <v>18</v>
      </c>
      <c r="J112" s="530">
        <f t="shared" si="12"/>
        <v>100</v>
      </c>
      <c r="K112" s="531">
        <f>I112/$I$122*100</f>
        <v>5.8823529411764701</v>
      </c>
      <c r="L112" s="532">
        <v>1175255</v>
      </c>
      <c r="M112" s="534"/>
      <c r="N112" s="535">
        <f>I112/D112*100</f>
        <v>31.03448275862069</v>
      </c>
      <c r="O112" s="535">
        <f>L112/G112*100</f>
        <v>31.369411450687306</v>
      </c>
    </row>
    <row r="113" spans="1:15" x14ac:dyDescent="0.3">
      <c r="A113" s="525"/>
      <c r="B113" s="537"/>
      <c r="C113" s="528"/>
      <c r="D113" s="529"/>
      <c r="E113" s="530"/>
      <c r="F113" s="531"/>
      <c r="G113" s="669"/>
      <c r="H113" s="532"/>
      <c r="I113" s="529"/>
      <c r="J113" s="530"/>
      <c r="K113" s="531"/>
      <c r="L113" s="532"/>
      <c r="M113" s="534"/>
      <c r="N113" s="535"/>
      <c r="O113" s="535"/>
    </row>
    <row r="114" spans="1:15" x14ac:dyDescent="0.3">
      <c r="A114" s="812" t="s">
        <v>270</v>
      </c>
      <c r="B114" s="812"/>
      <c r="C114" s="812"/>
      <c r="D114" s="812"/>
      <c r="E114" s="812"/>
      <c r="F114" s="812"/>
      <c r="G114" s="812"/>
      <c r="H114" s="812"/>
      <c r="I114" s="812"/>
      <c r="J114" s="812"/>
      <c r="K114" s="812"/>
      <c r="L114" s="812"/>
      <c r="M114" s="812"/>
      <c r="N114" s="812"/>
      <c r="O114" s="812"/>
    </row>
    <row r="115" spans="1:15" x14ac:dyDescent="0.3">
      <c r="A115" s="525"/>
      <c r="B115" s="527" t="s">
        <v>278</v>
      </c>
      <c r="C115" s="528"/>
      <c r="D115" s="529">
        <v>36</v>
      </c>
      <c r="E115" s="530">
        <f>D115/$D$117*100</f>
        <v>70.588235294117652</v>
      </c>
      <c r="F115" s="531">
        <f>D115/$D$120*100</f>
        <v>5.1428571428571423</v>
      </c>
      <c r="G115" s="529">
        <v>2322709</v>
      </c>
      <c r="H115" s="532"/>
      <c r="I115" s="533">
        <v>11</v>
      </c>
      <c r="J115" s="530">
        <f>I115/$I$117*100</f>
        <v>73.333333333333329</v>
      </c>
      <c r="K115" s="531">
        <f>I115/$I$120*100</f>
        <v>5.1886792452830193</v>
      </c>
      <c r="L115" s="533">
        <v>698649</v>
      </c>
      <c r="M115" s="534"/>
      <c r="N115" s="535">
        <f>I115/D115*100</f>
        <v>30.555555555555557</v>
      </c>
      <c r="O115" s="535">
        <f>L115/G115*100</f>
        <v>30.079058547583877</v>
      </c>
    </row>
    <row r="116" spans="1:15" x14ac:dyDescent="0.3">
      <c r="A116" s="525"/>
      <c r="B116" s="527" t="s">
        <v>279</v>
      </c>
      <c r="C116" s="528"/>
      <c r="D116" s="529">
        <v>15</v>
      </c>
      <c r="E116" s="530">
        <f t="shared" ref="E116:E117" si="13">D116/$D$117*100</f>
        <v>29.411764705882355</v>
      </c>
      <c r="F116" s="531">
        <f>D116/$D$121*100</f>
        <v>4.5731707317073171</v>
      </c>
      <c r="G116" s="529">
        <v>1002351</v>
      </c>
      <c r="H116" s="532"/>
      <c r="I116" s="536">
        <v>4</v>
      </c>
      <c r="J116" s="530">
        <f t="shared" ref="J116:J117" si="14">I116/$I$117*100</f>
        <v>26.666666666666668</v>
      </c>
      <c r="K116" s="531">
        <f>I116/$I$121*100</f>
        <v>4.2553191489361701</v>
      </c>
      <c r="L116" s="536">
        <v>253069</v>
      </c>
      <c r="M116" s="534"/>
      <c r="N116" s="535">
        <f>I116/D116*100</f>
        <v>26.666666666666668</v>
      </c>
      <c r="O116" s="535">
        <f>L116/G116*100</f>
        <v>25.247543026345063</v>
      </c>
    </row>
    <row r="117" spans="1:15" x14ac:dyDescent="0.3">
      <c r="A117" s="525"/>
      <c r="B117" s="537" t="s">
        <v>205</v>
      </c>
      <c r="C117" s="528"/>
      <c r="D117" s="529">
        <f>SUM(D115:D116)</f>
        <v>51</v>
      </c>
      <c r="E117" s="530">
        <f t="shared" si="13"/>
        <v>100</v>
      </c>
      <c r="F117" s="531">
        <f>D117/$D$122*100</f>
        <v>4.9610894941634243</v>
      </c>
      <c r="G117" s="669">
        <f>SUM(G115:G116)</f>
        <v>3325060</v>
      </c>
      <c r="H117" s="532"/>
      <c r="I117" s="529">
        <f>SUM(I115:I116)</f>
        <v>15</v>
      </c>
      <c r="J117" s="530">
        <f t="shared" si="14"/>
        <v>100</v>
      </c>
      <c r="K117" s="531">
        <f>I117/$I$122*100</f>
        <v>4.9019607843137258</v>
      </c>
      <c r="L117" s="532">
        <f>SUM(L115:L116)</f>
        <v>951718</v>
      </c>
      <c r="M117" s="534"/>
      <c r="N117" s="535">
        <f>I117/D117*100</f>
        <v>29.411764705882355</v>
      </c>
      <c r="O117" s="535">
        <f>L117/G117*100</f>
        <v>28.622581246654192</v>
      </c>
    </row>
    <row r="118" spans="1:15" x14ac:dyDescent="0.3">
      <c r="A118" s="526"/>
      <c r="B118" s="528"/>
      <c r="C118" s="528"/>
      <c r="D118" s="529"/>
      <c r="E118" s="535"/>
      <c r="F118" s="535"/>
      <c r="G118" s="669"/>
      <c r="H118" s="529"/>
      <c r="I118" s="529"/>
      <c r="J118" s="535"/>
      <c r="K118" s="535"/>
      <c r="L118" s="532"/>
      <c r="M118" s="670"/>
      <c r="N118" s="535"/>
      <c r="O118" s="535"/>
    </row>
    <row r="119" spans="1:15" x14ac:dyDescent="0.3">
      <c r="A119" s="653"/>
      <c r="B119" s="671"/>
      <c r="C119" s="672"/>
      <c r="D119" s="673"/>
      <c r="E119" s="674"/>
      <c r="F119" s="674"/>
      <c r="G119" s="675"/>
      <c r="H119" s="676"/>
      <c r="I119" s="673"/>
      <c r="J119" s="674"/>
      <c r="K119" s="674"/>
      <c r="L119" s="675"/>
      <c r="M119" s="677"/>
      <c r="N119" s="658"/>
      <c r="O119" s="659"/>
    </row>
    <row r="120" spans="1:15" x14ac:dyDescent="0.3">
      <c r="A120" s="680"/>
      <c r="B120" s="681" t="s">
        <v>278</v>
      </c>
      <c r="D120" s="682">
        <f>SUM(D10,D15,D25,D35,D45,D50,D65,D70,D85,D90,D100,D105,D115,D110,D95,D80,D75,D60,D55,D40,D30,D20)</f>
        <v>700</v>
      </c>
      <c r="E120" s="683">
        <f>D120/$D$122*100</f>
        <v>68.093385214007782</v>
      </c>
      <c r="F120" s="684">
        <f>D120/$D$120*100</f>
        <v>100</v>
      </c>
      <c r="G120" s="685">
        <f>SUM(G10,G15,G25,G35,G45,G50,G65,G70,G85,G90,G100,G105,G110,G115,G95,G80,G75,G60,G55,G40,G30,G20)</f>
        <v>39744544</v>
      </c>
      <c r="H120" s="651"/>
      <c r="I120" s="682">
        <f>SUM(I10,I15,I25,I35,I45,I50,I65,I70,I85,I90,I100,I105,I115,I110,I95,I80,I75,I60,I55,I40,I20,I30)</f>
        <v>212</v>
      </c>
      <c r="J120" s="683">
        <f>I120/$I$122*100</f>
        <v>69.281045751633982</v>
      </c>
      <c r="K120" s="684">
        <f>I120/$I$120*100</f>
        <v>100</v>
      </c>
      <c r="L120" s="685">
        <f>SUM(L10,L15,L25,L35,L45,L50,L65,L70,L85,L90,L100,L105,L115,L110,L95,L80,L75,L60,L55,L40,L30,L20)</f>
        <v>12532005</v>
      </c>
      <c r="M120" s="686"/>
      <c r="N120" s="687">
        <f>I120/D120*100</f>
        <v>30.285714285714288</v>
      </c>
      <c r="O120" s="688">
        <f>L120/G120*100</f>
        <v>31.531384534189144</v>
      </c>
    </row>
    <row r="121" spans="1:15" x14ac:dyDescent="0.3">
      <c r="A121" s="680"/>
      <c r="B121" s="681" t="s">
        <v>279</v>
      </c>
      <c r="D121" s="682">
        <f>SUM(D11,D16,D26,D36,D46,D51,D66,D71,D86,D91,D101,D106,D116,D111,D96,D81,D76,D61,D56,D41,D31,D21)</f>
        <v>328</v>
      </c>
      <c r="E121" s="683">
        <f>D121/$D$122*100</f>
        <v>31.906614785992215</v>
      </c>
      <c r="F121" s="684">
        <f>D121/$D$121*100</f>
        <v>100</v>
      </c>
      <c r="G121" s="685">
        <f>SUM(G11,G16,G26,G36,G46,G51,G66,G71,G86,G91,G101,G106,G116,G111,G96,G81,G76,G61,G56,G41,G31,G21)</f>
        <v>19763099</v>
      </c>
      <c r="H121" s="651"/>
      <c r="I121" s="682">
        <f>SUM(I11,I16,I26,I36,I46,I51,I66,I71,I86,I91,I101,I106,I116,I111,I96,I81,I76,I61,I56,I41,I31,I21)</f>
        <v>94</v>
      </c>
      <c r="J121" s="683">
        <f>I121/$I$122*100</f>
        <v>30.718954248366014</v>
      </c>
      <c r="K121" s="684">
        <f>I121/$I$121*100</f>
        <v>100</v>
      </c>
      <c r="L121" s="685">
        <f>SUM(L11,L16,L26,L36,L46,L51,L66,L71,L86,L91,L101,L106,L116,L111,L96,L81,L76,L61,L56,L41,L31,L21)</f>
        <v>5805603</v>
      </c>
      <c r="M121" s="686"/>
      <c r="N121" s="687">
        <f>I121/D121*100</f>
        <v>28.658536585365852</v>
      </c>
      <c r="O121" s="688">
        <f>L121/G121*100</f>
        <v>29.375974891387223</v>
      </c>
    </row>
    <row r="122" spans="1:15" x14ac:dyDescent="0.3">
      <c r="A122" s="691"/>
      <c r="B122" s="692" t="s">
        <v>108</v>
      </c>
      <c r="C122" s="693"/>
      <c r="D122" s="694">
        <f>SUM(D12,D17,D27,D37,D47,D52,D67,D72,D87,D92,D102,D107,D117,D112,D97,D82,D77,D62,D57,D42,D32,D22)</f>
        <v>1028</v>
      </c>
      <c r="E122" s="695">
        <f>D122/$D$122*100</f>
        <v>100</v>
      </c>
      <c r="F122" s="696">
        <f>D122/$D$122*100</f>
        <v>100</v>
      </c>
      <c r="G122" s="697">
        <f>SUM(G120:G121)</f>
        <v>59507643</v>
      </c>
      <c r="H122" s="698"/>
      <c r="I122" s="694">
        <f>SUM(I120:I121)</f>
        <v>306</v>
      </c>
      <c r="J122" s="695">
        <f>I122/$I$122*100</f>
        <v>100</v>
      </c>
      <c r="K122" s="696">
        <f>I122/$I$122*100</f>
        <v>100</v>
      </c>
      <c r="L122" s="697">
        <f>SUM(L120:L121)</f>
        <v>18337608</v>
      </c>
      <c r="M122" s="699"/>
      <c r="N122" s="700">
        <f>I122/D122*100</f>
        <v>29.766536964980546</v>
      </c>
      <c r="O122" s="701">
        <f>L122/G122*100</f>
        <v>30.815550869658875</v>
      </c>
    </row>
    <row r="123" spans="1:15" x14ac:dyDescent="0.3">
      <c r="A123" s="702"/>
      <c r="B123" s="703"/>
      <c r="C123" s="704"/>
      <c r="D123" s="705"/>
      <c r="E123" s="706"/>
      <c r="F123" s="706"/>
      <c r="G123" s="707"/>
      <c r="I123" s="705"/>
      <c r="J123" s="706"/>
      <c r="K123" s="706"/>
      <c r="L123" s="707"/>
      <c r="N123" s="708"/>
      <c r="O123" s="709"/>
    </row>
    <row r="124" spans="1:15" x14ac:dyDescent="0.3">
      <c r="A124" s="690"/>
      <c r="B124" s="704"/>
      <c r="C124" s="704"/>
      <c r="G124" s="710"/>
    </row>
    <row r="125" spans="1:15" x14ac:dyDescent="0.3">
      <c r="A125" s="612" t="s">
        <v>109</v>
      </c>
      <c r="B125" s="613"/>
      <c r="C125" s="613"/>
      <c r="D125" s="614"/>
      <c r="E125" s="615"/>
      <c r="F125" s="613"/>
      <c r="G125" s="613"/>
      <c r="H125" s="614"/>
      <c r="I125" s="616"/>
      <c r="J125" s="617"/>
      <c r="K125" s="618"/>
      <c r="L125" s="549"/>
      <c r="M125" s="549"/>
      <c r="N125" s="548"/>
      <c r="O125" s="548"/>
    </row>
    <row r="126" spans="1:15" x14ac:dyDescent="0.3">
      <c r="A126" s="612" t="s">
        <v>110</v>
      </c>
      <c r="B126" s="619"/>
      <c r="C126" s="619"/>
      <c r="D126" s="619"/>
      <c r="E126" s="620"/>
      <c r="F126" s="619"/>
      <c r="G126" s="619"/>
      <c r="H126" s="619"/>
      <c r="I126" s="621"/>
      <c r="J126" s="621"/>
      <c r="K126" s="621"/>
      <c r="L126" s="549"/>
      <c r="M126" s="549"/>
      <c r="N126" s="548"/>
      <c r="O126" s="548"/>
    </row>
    <row r="127" spans="1:15" x14ac:dyDescent="0.3">
      <c r="A127" s="623" t="s">
        <v>111</v>
      </c>
      <c r="B127" s="624"/>
      <c r="C127" s="624"/>
      <c r="D127" s="625"/>
      <c r="E127" s="615"/>
      <c r="F127" s="624"/>
      <c r="G127" s="624"/>
      <c r="H127" s="625"/>
      <c r="I127" s="626"/>
      <c r="J127" s="627"/>
      <c r="K127" s="627"/>
      <c r="L127" s="628"/>
      <c r="M127" s="628"/>
      <c r="N127" s="628"/>
      <c r="O127" s="628"/>
    </row>
    <row r="128" spans="1:15" x14ac:dyDescent="0.3">
      <c r="A128" s="629" t="s">
        <v>280</v>
      </c>
      <c r="B128" s="613"/>
      <c r="C128" s="613"/>
      <c r="D128" s="614"/>
      <c r="E128" s="615"/>
      <c r="F128" s="613"/>
      <c r="G128" s="613"/>
      <c r="H128" s="614"/>
      <c r="I128" s="616"/>
      <c r="J128" s="617"/>
      <c r="K128" s="618"/>
      <c r="L128" s="630"/>
      <c r="M128" s="630"/>
      <c r="N128" s="711"/>
      <c r="O128" s="711"/>
    </row>
    <row r="129" spans="7:7" x14ac:dyDescent="0.3">
      <c r="G129" s="710"/>
    </row>
    <row r="130" spans="7:7" x14ac:dyDescent="0.3">
      <c r="G130" s="710"/>
    </row>
    <row r="131" spans="7:7" x14ac:dyDescent="0.3">
      <c r="G131" s="710"/>
    </row>
    <row r="132" spans="7:7" x14ac:dyDescent="0.3">
      <c r="G132" s="710"/>
    </row>
    <row r="133" spans="7:7" x14ac:dyDescent="0.3">
      <c r="G133" s="710"/>
    </row>
    <row r="134" spans="7:7" x14ac:dyDescent="0.3">
      <c r="G134" s="710"/>
    </row>
    <row r="135" spans="7:7" x14ac:dyDescent="0.3">
      <c r="G135" s="710"/>
    </row>
    <row r="136" spans="7:7" x14ac:dyDescent="0.3">
      <c r="G136" s="710"/>
    </row>
    <row r="137" spans="7:7" x14ac:dyDescent="0.3">
      <c r="G137" s="710"/>
    </row>
    <row r="138" spans="7:7" x14ac:dyDescent="0.3">
      <c r="G138" s="710"/>
    </row>
    <row r="139" spans="7:7" x14ac:dyDescent="0.3">
      <c r="G139" s="710"/>
    </row>
    <row r="140" spans="7:7" x14ac:dyDescent="0.3">
      <c r="G140" s="710"/>
    </row>
  </sheetData>
  <mergeCells count="20">
    <mergeCell ref="A79:O79"/>
    <mergeCell ref="A29:O29"/>
    <mergeCell ref="A94:O94"/>
    <mergeCell ref="A109:O109"/>
    <mergeCell ref="A114:O114"/>
    <mergeCell ref="A6:B7"/>
    <mergeCell ref="A24:O24"/>
    <mergeCell ref="A44:O44"/>
    <mergeCell ref="A64:O64"/>
    <mergeCell ref="A104:O104"/>
    <mergeCell ref="A34:O34"/>
    <mergeCell ref="A49:O49"/>
    <mergeCell ref="A69:O69"/>
    <mergeCell ref="A99:O99"/>
    <mergeCell ref="A89:O89"/>
    <mergeCell ref="A84:O84"/>
    <mergeCell ref="A39:O39"/>
    <mergeCell ref="A54:O54"/>
    <mergeCell ref="A59:O59"/>
    <mergeCell ref="A74:O74"/>
  </mergeCells>
  <printOptions horizontalCentered="1"/>
  <pageMargins left="0" right="0" top="0.39370078740157483" bottom="0.39370078740157483" header="0" footer="0"/>
  <pageSetup scale="70" orientation="landscape" r:id="rId1"/>
  <headerFooter>
    <oddFooter>&amp;R&amp;P / &amp;N</oddFooter>
  </headerFooter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- 9 -</vt:lpstr>
      <vt:lpstr>'- 2 -'!Print_Titles</vt:lpstr>
      <vt:lpstr>'- 4 -'!Print_Titles</vt:lpstr>
      <vt:lpstr>'- 6 -'!Print_Titles</vt:lpstr>
      <vt:lpstr>'- 7 -'!Print_Titles</vt:lpstr>
      <vt:lpstr>'- 8 -'!Print_Titles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2013-09-18T14:50:20Z</cp:lastPrinted>
  <dcterms:created xsi:type="dcterms:W3CDTF">2012-05-30T15:35:41Z</dcterms:created>
  <dcterms:modified xsi:type="dcterms:W3CDTF">2013-10-21T18:18:14Z</dcterms:modified>
</cp:coreProperties>
</file>