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0515" windowHeight="12075"/>
  </bookViews>
  <sheets>
    <sheet name="Contents - Matières" sheetId="2" r:id="rId1"/>
    <sheet name="- 1 -" sheetId="3" r:id="rId2"/>
    <sheet name="- 2  -" sheetId="11" r:id="rId3"/>
    <sheet name="- 3 -" sheetId="12" r:id="rId4"/>
    <sheet name="- 4 -" sheetId="13" r:id="rId5"/>
    <sheet name="- 5 -" sheetId="15" r:id="rId6"/>
    <sheet name="- 6 -" sheetId="17" r:id="rId7"/>
  </sheets>
  <calcPr calcId="145621"/>
</workbook>
</file>

<file path=xl/calcChain.xml><?xml version="1.0" encoding="utf-8"?>
<calcChain xmlns="http://schemas.openxmlformats.org/spreadsheetml/2006/main">
  <c r="I10" i="12" l="1"/>
  <c r="J10" i="12"/>
  <c r="I11" i="12"/>
  <c r="J11" i="12"/>
  <c r="I34" i="12"/>
  <c r="J34" i="12"/>
  <c r="I35" i="12"/>
  <c r="J35" i="12"/>
  <c r="I36" i="12"/>
  <c r="J36" i="12"/>
  <c r="I37" i="12"/>
  <c r="J37" i="12"/>
  <c r="I38" i="12"/>
  <c r="J38" i="12"/>
  <c r="I39" i="12"/>
  <c r="J39" i="12"/>
  <c r="I40" i="12"/>
  <c r="J40" i="12"/>
  <c r="I41" i="12"/>
  <c r="J41" i="12"/>
  <c r="I42" i="12"/>
  <c r="J42" i="12"/>
  <c r="I43" i="12"/>
  <c r="J43" i="12"/>
  <c r="I44" i="12"/>
  <c r="J44" i="12"/>
  <c r="I10" i="13" l="1"/>
  <c r="J10" i="13"/>
  <c r="G12" i="13"/>
  <c r="F12" i="13"/>
  <c r="D12" i="13"/>
  <c r="C12" i="13"/>
  <c r="I18" i="11" l="1"/>
  <c r="J18" i="11"/>
  <c r="G36" i="11"/>
  <c r="F36" i="11"/>
  <c r="D36" i="11"/>
  <c r="C36" i="11"/>
  <c r="D110" i="3" l="1"/>
  <c r="C110" i="3"/>
  <c r="D78" i="3"/>
  <c r="C78" i="3"/>
  <c r="D15" i="3"/>
  <c r="C15" i="3"/>
  <c r="D22" i="3"/>
  <c r="C22" i="3"/>
  <c r="D28" i="3"/>
  <c r="C28" i="3"/>
  <c r="D38" i="3"/>
  <c r="C38" i="3"/>
  <c r="D50" i="3"/>
  <c r="C50" i="3"/>
  <c r="D61" i="3"/>
  <c r="C61" i="3"/>
  <c r="C115" i="3" l="1"/>
  <c r="D115" i="3"/>
  <c r="L7" i="3"/>
  <c r="K7" i="3"/>
  <c r="J9" i="17" l="1"/>
  <c r="J8" i="17"/>
  <c r="I9" i="17"/>
  <c r="I8" i="17"/>
  <c r="G11" i="17"/>
  <c r="F11" i="17"/>
  <c r="D11" i="17"/>
  <c r="C11" i="17"/>
  <c r="J9" i="15"/>
  <c r="J8" i="15"/>
  <c r="I9" i="15"/>
  <c r="I8" i="15"/>
  <c r="G12" i="15"/>
  <c r="F12" i="15"/>
  <c r="D12" i="15"/>
  <c r="J12" i="15" s="1"/>
  <c r="C12" i="15"/>
  <c r="J11" i="17" l="1"/>
  <c r="I12" i="15"/>
  <c r="I11" i="17"/>
  <c r="J9" i="13" l="1"/>
  <c r="I9" i="13"/>
  <c r="J8" i="13"/>
  <c r="I8" i="13"/>
  <c r="I46" i="12"/>
  <c r="J46" i="12"/>
  <c r="I47" i="12"/>
  <c r="J47" i="12"/>
  <c r="I48" i="12"/>
  <c r="J48" i="12"/>
  <c r="I49" i="12"/>
  <c r="J49" i="12"/>
  <c r="I50" i="12"/>
  <c r="J50" i="12"/>
  <c r="I51" i="12"/>
  <c r="J51" i="12"/>
  <c r="I9" i="12"/>
  <c r="J9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I28" i="12"/>
  <c r="J28" i="12"/>
  <c r="I29" i="12"/>
  <c r="J29" i="12"/>
  <c r="I30" i="12"/>
  <c r="J30" i="12"/>
  <c r="I31" i="12"/>
  <c r="J31" i="12"/>
  <c r="I32" i="12"/>
  <c r="J32" i="12"/>
  <c r="I33" i="12"/>
  <c r="J33" i="12"/>
  <c r="J8" i="12"/>
  <c r="I8" i="12"/>
  <c r="D53" i="12"/>
  <c r="E53" i="12"/>
  <c r="F53" i="12"/>
  <c r="G53" i="12"/>
  <c r="C53" i="12"/>
  <c r="J9" i="11"/>
  <c r="J10" i="11"/>
  <c r="J11" i="11"/>
  <c r="J12" i="11"/>
  <c r="J13" i="11"/>
  <c r="J14" i="11"/>
  <c r="J15" i="11"/>
  <c r="J16" i="11"/>
  <c r="J17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8" i="11"/>
  <c r="I9" i="11"/>
  <c r="I10" i="11"/>
  <c r="I11" i="11"/>
  <c r="I12" i="11"/>
  <c r="I13" i="11"/>
  <c r="I14" i="11"/>
  <c r="I15" i="11"/>
  <c r="I16" i="11"/>
  <c r="I17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8" i="11"/>
  <c r="E36" i="11"/>
  <c r="H36" i="11"/>
  <c r="J36" i="11" l="1"/>
  <c r="J12" i="13"/>
  <c r="I12" i="13"/>
  <c r="I36" i="11"/>
  <c r="I53" i="12"/>
  <c r="J53" i="12"/>
</calcChain>
</file>

<file path=xl/sharedStrings.xml><?xml version="1.0" encoding="utf-8"?>
<sst xmlns="http://schemas.openxmlformats.org/spreadsheetml/2006/main" count="368" uniqueCount="211">
  <si>
    <t>McGill University</t>
  </si>
  <si>
    <t>York University</t>
  </si>
  <si>
    <t>University of Ottawa</t>
  </si>
  <si>
    <t>University of Manitoba</t>
  </si>
  <si>
    <t>HEC Montréal</t>
  </si>
  <si>
    <t>Université Laval</t>
  </si>
  <si>
    <t>University of Alberta</t>
  </si>
  <si>
    <t>Brock University</t>
  </si>
  <si>
    <t>University of Toronto</t>
  </si>
  <si>
    <t>University of Guelph</t>
  </si>
  <si>
    <t>The University of British Columbia</t>
  </si>
  <si>
    <t>Université de Saint-Boniface</t>
  </si>
  <si>
    <t>Université du Québec à Montréal</t>
  </si>
  <si>
    <t>Simon Fraser University</t>
  </si>
  <si>
    <t>Kwantlen Polytechnic University</t>
  </si>
  <si>
    <t>University of Waterloo</t>
  </si>
  <si>
    <t>University of Windsor</t>
  </si>
  <si>
    <t>University of Victoria</t>
  </si>
  <si>
    <t>Mount Allison University</t>
  </si>
  <si>
    <t>University of Regina</t>
  </si>
  <si>
    <t>Queen's University</t>
  </si>
  <si>
    <t>Ryerson University</t>
  </si>
  <si>
    <t>Institut national de la recherche scientifique</t>
  </si>
  <si>
    <t>Mount Royal University</t>
  </si>
  <si>
    <t>Université de Montréal</t>
  </si>
  <si>
    <t>Université du Québec à Trois-Rivières</t>
  </si>
  <si>
    <t>McMaster University</t>
  </si>
  <si>
    <t>The University of Western Ontario</t>
  </si>
  <si>
    <t>Concordia University</t>
  </si>
  <si>
    <t>University of Calgary</t>
  </si>
  <si>
    <t>Brandon University</t>
  </si>
  <si>
    <t>University of New Brunswick</t>
  </si>
  <si>
    <t>University of Prince Edward Island</t>
  </si>
  <si>
    <t>The University of Winnipeg</t>
  </si>
  <si>
    <t>Carleton University</t>
  </si>
  <si>
    <t>Victoria University, Toronto</t>
  </si>
  <si>
    <t>Dalhousie University</t>
  </si>
  <si>
    <t>Wilfrid Laurier University</t>
  </si>
  <si>
    <t>University of Saskatchewan</t>
  </si>
  <si>
    <t>Vancouver Island University</t>
  </si>
  <si>
    <t>Saint Mary's University</t>
  </si>
  <si>
    <t>St. Thomas More College</t>
  </si>
  <si>
    <t>Athabasca University</t>
  </si>
  <si>
    <t>Royal Military College of Canada</t>
  </si>
  <si>
    <t>OCAD University</t>
  </si>
  <si>
    <t>Université de Moncton</t>
  </si>
  <si>
    <t>Université de Sherbrooke</t>
  </si>
  <si>
    <t>Huron University College</t>
  </si>
  <si>
    <t>Memorial University of Newfoundland</t>
  </si>
  <si>
    <t>Université du Québec à Chicoutimi</t>
  </si>
  <si>
    <t>Université du Québec en Outaouais</t>
  </si>
  <si>
    <t>Table of Contents / Table des matières</t>
  </si>
  <si>
    <t>Name / Nom</t>
  </si>
  <si>
    <t>List of Tables / Liste de tableaux</t>
  </si>
  <si>
    <t>Table 2</t>
  </si>
  <si>
    <t>BY THE ADMINISTERING ORGANIZATION / SELON L'ORGANISME ADMINISTRATEUR</t>
  </si>
  <si>
    <t>Table 3</t>
  </si>
  <si>
    <t>Table 4</t>
  </si>
  <si>
    <t>BY APPLICATION RESEARCH AREA / SELON LE DOMAINE DE RECHERCHE DE LA DEMANDE</t>
  </si>
  <si>
    <t>BY ADMINISTERING ORGANIZATION /  SELON L'ORGANISME ADMINISTRATEUR</t>
  </si>
  <si>
    <t>Applications / Demandes</t>
  </si>
  <si>
    <t>Awards / Subventions</t>
  </si>
  <si>
    <t>Success Rate /
Taux de réussite</t>
  </si>
  <si>
    <t>Funding Rate /
Taux de financement</t>
  </si>
  <si>
    <t>Institution / Établissement</t>
  </si>
  <si>
    <t>#</t>
  </si>
  <si>
    <t>$</t>
  </si>
  <si>
    <t>%</t>
  </si>
  <si>
    <t>Table / Tableau 1</t>
  </si>
  <si>
    <t>Alberta</t>
  </si>
  <si>
    <t>British Columbia / Colombie-Britannique</t>
  </si>
  <si>
    <t>Total Alberta</t>
  </si>
  <si>
    <t>Total British Columbia / Colombie-Britannique</t>
  </si>
  <si>
    <t xml:space="preserve">Total New Brunswick / Nouveau-Brunswick  </t>
  </si>
  <si>
    <t xml:space="preserve">New Brunswick / Nouveau-Brunswick  </t>
  </si>
  <si>
    <t>Total Manitoba</t>
  </si>
  <si>
    <t>Manitoba</t>
  </si>
  <si>
    <t>Total Saskatchewan</t>
  </si>
  <si>
    <t>Saskatchewan</t>
  </si>
  <si>
    <t>Total Ontario</t>
  </si>
  <si>
    <t>Ontario</t>
  </si>
  <si>
    <t>Total Québec</t>
  </si>
  <si>
    <t>Québec</t>
  </si>
  <si>
    <t xml:space="preserve">Prince Edward Island / Île-du-Prince-Édouard  </t>
  </si>
  <si>
    <t xml:space="preserve">Total Nova Scotia / Nouvelle-Écosse  </t>
  </si>
  <si>
    <t xml:space="preserve">Nova Scotia / Nouvelle-Écosse  </t>
  </si>
  <si>
    <t xml:space="preserve">Newfoundland and Labrador / Terre-Neuve-et-Labrador  </t>
  </si>
  <si>
    <t>Table / Tableau 2</t>
  </si>
  <si>
    <t>Table / Tableau 3</t>
  </si>
  <si>
    <t>Table / Tableau 4</t>
  </si>
  <si>
    <t>BY APPLICATION DISCIPLINE / SELON LA DISCIPLINE DE LA DEMANDE</t>
  </si>
  <si>
    <t>BY EMERGING &amp; ESTABLISHED SCHOLAR / SELON CHERCHEUR ÉMERGEANT ET CHERCHEUR ÉTABLI</t>
  </si>
  <si>
    <t>Table 1</t>
  </si>
  <si>
    <t>Emerging / Émergeant</t>
  </si>
  <si>
    <t>Established / Établi</t>
  </si>
  <si>
    <t>Total</t>
  </si>
  <si>
    <t xml:space="preserve">Discipline </t>
  </si>
  <si>
    <t>Anthropology / Anthropologie</t>
  </si>
  <si>
    <t>Archaeology / Archéologie</t>
  </si>
  <si>
    <t>Archival Science / Archivistique</t>
  </si>
  <si>
    <t>Urban and Regional Studies, Environmental Studies / Urbanisme, aménagement régional et études environnementales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</si>
  <si>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</si>
  <si>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</si>
  <si>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</si>
  <si>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</si>
  <si>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</si>
  <si>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</si>
  <si>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</si>
  <si>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</si>
  <si>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</si>
  <si>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</si>
  <si>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</si>
  <si>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</si>
  <si>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</si>
  <si>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</si>
  <si>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Literature, Modern Languages / Littératures et langues modernes</t>
  </si>
  <si>
    <t>Management, Business, Administrative Studies / Sciences administratives, gestion des affaires et commerce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</si>
  <si>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</si>
  <si>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</si>
  <si>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</si>
  <si>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</si>
  <si>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</si>
  <si>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</si>
  <si>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</si>
  <si>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</si>
  <si>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</si>
  <si>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</si>
  <si>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</si>
  <si>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</si>
  <si>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</si>
  <si>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</si>
  <si>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dév.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</si>
  <si>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</si>
  <si>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</si>
  <si>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</si>
  <si>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</si>
  <si>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</si>
  <si>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</si>
  <si>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Health / Santé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</si>
  <si>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</si>
  <si>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</si>
  <si>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</si>
  <si>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</si>
  <si>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Tech. Develop / Innovation, dév. industriel et tech.</t>
  </si>
  <si>
    <t>Law and Justice / Droit et justice</t>
  </si>
  <si>
    <t>Management / Gestion</t>
  </si>
  <si>
    <t>Mental Health / Santé mentale</t>
  </si>
  <si>
    <t>Multiculturalism and ethnic studies / Multiculturalisme et études ethniques</t>
  </si>
  <si>
    <t>Not Subject to Research Classification / Sans objet</t>
  </si>
  <si>
    <t>Politics and government / Politique et gouvernement</t>
  </si>
  <si>
    <t>Post-Secondary Education and Research / Éducation et recherche postsecondaires</t>
  </si>
  <si>
    <t>Poverty / Pauvreté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</si>
  <si>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</si>
  <si>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</si>
  <si>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</si>
  <si>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</si>
  <si>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</si>
  <si>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</si>
  <si>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5</t>
  </si>
  <si>
    <t>Table 5</t>
  </si>
  <si>
    <t>Table 6</t>
  </si>
  <si>
    <t>BY GENDER /  SELON LE SEXE</t>
  </si>
  <si>
    <t>Gender / Sexe</t>
  </si>
  <si>
    <t>Female / Femmes</t>
  </si>
  <si>
    <t>Male / Hommes</t>
  </si>
  <si>
    <t>Unknown / Inconnu</t>
  </si>
  <si>
    <t>BY APPLICATION LANGUAGE / SELON LA LANGUE DE LA DEMANDE</t>
  </si>
  <si>
    <t>Application Language / Langue de la demande</t>
  </si>
  <si>
    <t>English / Anglais</t>
  </si>
  <si>
    <t>French / français</t>
  </si>
  <si>
    <t>Scholar Type / Type de chercheur</t>
  </si>
  <si>
    <t>Area of Research /  Domaine de recherche</t>
  </si>
  <si>
    <t>International Relations, Development / Relations internation., commerce et dév.</t>
  </si>
  <si>
    <t>Connection Grants 2014-15 / Subventions Connexion 2014-2015</t>
  </si>
  <si>
    <t>Success Rate / Taux de réussite</t>
  </si>
  <si>
    <t>Grant MacEwan University</t>
  </si>
  <si>
    <t>University of Lethbridge</t>
  </si>
  <si>
    <t>Thompson Rivers University</t>
  </si>
  <si>
    <t>University of Northern British Columbia</t>
  </si>
  <si>
    <t>Acadia University</t>
  </si>
  <si>
    <t>Cape Breton University</t>
  </si>
  <si>
    <t>Mount Saint Vincent University</t>
  </si>
  <si>
    <t>Nova Scotia College of Art and Design University</t>
  </si>
  <si>
    <t>Université Sainte-Anne</t>
  </si>
  <si>
    <t>University of King's College</t>
  </si>
  <si>
    <t>Collège de Rosemont</t>
  </si>
  <si>
    <t>Collège Montmorency</t>
  </si>
  <si>
    <t>Télé-université</t>
  </si>
  <si>
    <t>Algoma University</t>
  </si>
  <si>
    <t>Brescia University College</t>
  </si>
  <si>
    <t>Centre for Community Based Research</t>
  </si>
  <si>
    <t>George Brown College</t>
  </si>
  <si>
    <t>Institute for Christian Studies</t>
  </si>
  <si>
    <t>Lakehead University</t>
  </si>
  <si>
    <t>Laurentian University</t>
  </si>
  <si>
    <t>Literary Review of Canada</t>
  </si>
  <si>
    <t>Nipissing University</t>
  </si>
  <si>
    <t>Redeemer University College</t>
  </si>
  <si>
    <t>Trent University</t>
  </si>
  <si>
    <t>University of Ontario Institute of Technology</t>
  </si>
  <si>
    <t>Folklore / Folklore</t>
  </si>
  <si>
    <t>Biotechnology / Biotechnologie</t>
  </si>
  <si>
    <t>Canada's Official Languages / Langues officielles du Canada</t>
  </si>
  <si>
    <t>Leisure, recreation and tourism / Loisirs et tourisme</t>
  </si>
  <si>
    <t>Literacy / Alphabétisation</t>
  </si>
  <si>
    <t>Northern development / Développement du Nord</t>
  </si>
  <si>
    <t>Population studies / Études de la population</t>
  </si>
  <si>
    <t>-</t>
  </si>
  <si>
    <t>CSP - 2015-04-22</t>
  </si>
  <si>
    <t>Official Language Minority Communities / Communautés de langue officielle en situation minoritaire</t>
  </si>
  <si>
    <t>Table / Tableau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</si>
</sst>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0.0%"/>
    <numFmt numFmtId="165" formatCode="_-* #,##0.0_-;\-* #,##0.0_-;_-* &quot;-&quot;?_-;_-@_-"/>
    <numFmt numFmtId="166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b/>
      <sz val="11"/>
      <color indexed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i/>
      <sz val="10"/>
      <name val="Tms Rmn"/>
    </font>
    <font>
      <sz val="9"/>
      <name val="Trebuchet MS"/>
      <family val="2"/>
    </font>
    <font>
      <b/>
      <sz val="12"/>
      <name val="Trebuchet MS"/>
      <family val="2"/>
    </font>
    <font>
      <b/>
      <sz val="10"/>
      <color indexed="8"/>
      <name val="Trebuchet MS"/>
      <family val="2"/>
    </font>
    <font>
      <sz val="10"/>
      <name val="Helv"/>
    </font>
    <font>
      <sz val="10"/>
      <color theme="1"/>
      <name val="Trebuchet MS"/>
      <family val="2"/>
    </font>
    <font>
      <sz val="11"/>
      <name val="Calibri"/>
      <family val="2"/>
      <scheme val="minor"/>
    </font>
    <font>
      <b/>
      <sz val="10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</cellStyleXfs>
  <cellXfs count="132">
    <xf numFmtId="0" fontId="0" fillId="0" borderId="0" xfId="0"/>
    <xf numFmtId="0" fontId="2" fillId="0" borderId="0" xfId="0" applyFont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7" fillId="0" borderId="0" xfId="4" applyFont="1" applyFill="1" applyBorder="1" applyAlignment="1"/>
    <xf numFmtId="0" fontId="0" fillId="0" borderId="0" xfId="0" applyAlignment="1">
      <alignment horizontal="center"/>
    </xf>
    <xf numFmtId="164" fontId="4" fillId="0" borderId="0" xfId="5" applyNumberFormat="1" applyFont="1" applyFill="1" applyAlignment="1">
      <alignment horizontal="centerContinuous"/>
    </xf>
    <xf numFmtId="41" fontId="5" fillId="0" borderId="0" xfId="5" applyNumberFormat="1" applyFont="1" applyFill="1" applyAlignment="1">
      <alignment horizontal="centerContinuous"/>
    </xf>
    <xf numFmtId="0" fontId="5" fillId="0" borderId="0" xfId="5" applyFont="1" applyFill="1" applyAlignment="1">
      <alignment horizontal="centerContinuous"/>
    </xf>
    <xf numFmtId="0" fontId="5" fillId="0" borderId="0" xfId="5" applyFont="1" applyFill="1"/>
    <xf numFmtId="0" fontId="4" fillId="0" borderId="0" xfId="5" applyFont="1" applyFill="1" applyBorder="1" applyAlignment="1">
      <alignment horizontal="center"/>
    </xf>
    <xf numFmtId="41" fontId="4" fillId="0" borderId="0" xfId="5" applyNumberFormat="1" applyFont="1" applyFill="1" applyBorder="1" applyAlignment="1"/>
    <xf numFmtId="165" fontId="4" fillId="2" borderId="5" xfId="3" applyNumberFormat="1" applyFont="1" applyFill="1" applyBorder="1" applyAlignment="1">
      <alignment horizontal="center" wrapText="1"/>
    </xf>
    <xf numFmtId="0" fontId="5" fillId="0" borderId="0" xfId="5" applyFont="1" applyFill="1" applyBorder="1"/>
    <xf numFmtId="0" fontId="4" fillId="0" borderId="0" xfId="5" applyFont="1" applyFill="1" applyBorder="1"/>
    <xf numFmtId="41" fontId="4" fillId="0" borderId="0" xfId="5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41" fontId="5" fillId="0" borderId="0" xfId="1" applyNumberFormat="1" applyFont="1" applyFill="1" applyAlignment="1">
      <alignment horizontal="center"/>
    </xf>
    <xf numFmtId="41" fontId="4" fillId="2" borderId="6" xfId="1" applyNumberFormat="1" applyFont="1" applyFill="1" applyBorder="1" applyAlignment="1">
      <alignment horizontal="center"/>
    </xf>
    <xf numFmtId="44" fontId="0" fillId="0" borderId="0" xfId="2" applyFont="1" applyAlignment="1">
      <alignment horizontal="center"/>
    </xf>
    <xf numFmtId="41" fontId="4" fillId="2" borderId="6" xfId="7" applyNumberFormat="1" applyFont="1" applyFill="1" applyBorder="1" applyAlignment="1">
      <alignment horizontal="center"/>
    </xf>
    <xf numFmtId="165" fontId="5" fillId="0" borderId="0" xfId="5" applyNumberFormat="1" applyFont="1" applyFill="1" applyAlignment="1">
      <alignment horizontal="center"/>
    </xf>
    <xf numFmtId="165" fontId="4" fillId="2" borderId="4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165" fontId="5" fillId="0" borderId="0" xfId="5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0" xfId="5" applyFont="1" applyFill="1" applyBorder="1" applyAlignment="1">
      <alignment horizontal="left"/>
    </xf>
    <xf numFmtId="0" fontId="4" fillId="0" borderId="0" xfId="6" applyFont="1" applyFill="1" applyBorder="1" applyAlignment="1">
      <alignment horizontal="left" vertical="top"/>
    </xf>
    <xf numFmtId="0" fontId="9" fillId="0" borderId="0" xfId="5" applyFont="1" applyFill="1" applyBorder="1" applyAlignment="1">
      <alignment horizontal="left"/>
    </xf>
    <xf numFmtId="0" fontId="0" fillId="0" borderId="0" xfId="0" applyFill="1"/>
    <xf numFmtId="9" fontId="0" fillId="0" borderId="0" xfId="3" applyFont="1" applyAlignment="1">
      <alignment horizontal="center"/>
    </xf>
    <xf numFmtId="0" fontId="4" fillId="4" borderId="0" xfId="5" applyFont="1" applyFill="1" applyBorder="1" applyAlignment="1">
      <alignment horizontal="left"/>
    </xf>
    <xf numFmtId="0" fontId="4" fillId="4" borderId="0" xfId="6" applyFont="1" applyFill="1" applyBorder="1" applyAlignment="1">
      <alignment horizontal="left" vertical="top"/>
    </xf>
    <xf numFmtId="0" fontId="9" fillId="4" borderId="0" xfId="5" applyFont="1" applyFill="1" applyBorder="1" applyAlignment="1">
      <alignment horizontal="left"/>
    </xf>
    <xf numFmtId="0" fontId="11" fillId="0" borderId="0" xfId="8" applyFont="1" applyFill="1" applyBorder="1" applyAlignment="1">
      <alignment horizontal="left" vertical="top"/>
    </xf>
    <xf numFmtId="0" fontId="12" fillId="0" borderId="0" xfId="0" applyFont="1" applyFill="1"/>
    <xf numFmtId="41" fontId="5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center"/>
    </xf>
    <xf numFmtId="41" fontId="4" fillId="0" borderId="0" xfId="5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4" fontId="5" fillId="0" borderId="0" xfId="2" applyFont="1" applyFill="1" applyAlignment="1">
      <alignment horizontal="center"/>
    </xf>
    <xf numFmtId="44" fontId="4" fillId="2" borderId="7" xfId="2" applyFont="1" applyFill="1" applyBorder="1" applyAlignment="1">
      <alignment horizontal="center"/>
    </xf>
    <xf numFmtId="9" fontId="5" fillId="0" borderId="0" xfId="3" applyFont="1" applyFill="1" applyAlignment="1">
      <alignment horizontal="center"/>
    </xf>
    <xf numFmtId="9" fontId="5" fillId="0" borderId="0" xfId="3" applyFont="1" applyFill="1" applyBorder="1" applyAlignment="1">
      <alignment horizontal="center"/>
    </xf>
    <xf numFmtId="9" fontId="4" fillId="2" borderId="4" xfId="3" applyFont="1" applyFill="1" applyBorder="1" applyAlignment="1">
      <alignment horizontal="center" wrapText="1"/>
    </xf>
    <xf numFmtId="9" fontId="4" fillId="2" borderId="5" xfId="3" applyFont="1" applyFill="1" applyBorder="1" applyAlignment="1">
      <alignment horizontal="center" wrapText="1"/>
    </xf>
    <xf numFmtId="9" fontId="4" fillId="2" borderId="6" xfId="3" applyFont="1" applyFill="1" applyBorder="1" applyAlignment="1">
      <alignment horizontal="center"/>
    </xf>
    <xf numFmtId="9" fontId="4" fillId="2" borderId="7" xfId="3" applyFont="1" applyFill="1" applyBorder="1" applyAlignment="1">
      <alignment horizontal="center"/>
    </xf>
    <xf numFmtId="44" fontId="0" fillId="0" borderId="0" xfId="2" applyFont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4" fillId="4" borderId="8" xfId="5" applyFont="1" applyFill="1" applyBorder="1" applyAlignment="1">
      <alignment horizontal="center" vertical="center"/>
    </xf>
    <xf numFmtId="0" fontId="4" fillId="4" borderId="9" xfId="5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64" fontId="5" fillId="0" borderId="2" xfId="6" applyNumberFormat="1" applyFont="1" applyBorder="1" applyAlignment="1">
      <alignment horizontal="left" vertical="center"/>
    </xf>
    <xf numFmtId="41" fontId="4" fillId="0" borderId="0" xfId="7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1" fontId="4" fillId="0" borderId="0" xfId="1" applyNumberFormat="1" applyFont="1" applyFill="1" applyBorder="1" applyAlignment="1">
      <alignment horizontal="center"/>
    </xf>
    <xf numFmtId="0" fontId="5" fillId="0" borderId="0" xfId="0" applyFont="1"/>
    <xf numFmtId="0" fontId="11" fillId="0" borderId="11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166" fontId="11" fillId="0" borderId="13" xfId="2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indent="1"/>
    </xf>
    <xf numFmtId="0" fontId="11" fillId="0" borderId="16" xfId="0" applyFont="1" applyFill="1" applyBorder="1" applyAlignment="1">
      <alignment horizontal="center" vertical="center"/>
    </xf>
    <xf numFmtId="166" fontId="11" fillId="0" borderId="17" xfId="2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 wrapText="1" indent="1"/>
    </xf>
    <xf numFmtId="9" fontId="11" fillId="0" borderId="20" xfId="3" applyFont="1" applyFill="1" applyBorder="1" applyAlignment="1">
      <alignment horizontal="center" vertical="center"/>
    </xf>
    <xf numFmtId="9" fontId="11" fillId="0" borderId="21" xfId="3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indent="3"/>
    </xf>
    <xf numFmtId="9" fontId="11" fillId="0" borderId="0" xfId="3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9" fontId="13" fillId="4" borderId="0" xfId="3" applyFont="1" applyFill="1" applyAlignment="1">
      <alignment horizontal="center"/>
    </xf>
    <xf numFmtId="0" fontId="13" fillId="0" borderId="0" xfId="0" applyFont="1" applyAlignment="1">
      <alignment horizontal="left" indent="3"/>
    </xf>
    <xf numFmtId="0" fontId="13" fillId="3" borderId="0" xfId="0" applyFont="1" applyFill="1"/>
    <xf numFmtId="0" fontId="13" fillId="3" borderId="0" xfId="0" applyFont="1" applyFill="1" applyAlignment="1">
      <alignment horizontal="center"/>
    </xf>
    <xf numFmtId="9" fontId="13" fillId="3" borderId="0" xfId="3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9" fontId="11" fillId="0" borderId="0" xfId="3" applyNumberFormat="1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2" applyFont="1" applyFill="1" applyBorder="1" applyAlignment="1">
      <alignment horizontal="center"/>
    </xf>
    <xf numFmtId="9" fontId="4" fillId="0" borderId="0" xfId="3" applyFont="1" applyFill="1" applyBorder="1" applyAlignment="1">
      <alignment horizontal="center"/>
    </xf>
    <xf numFmtId="0" fontId="11" fillId="0" borderId="0" xfId="0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9" fontId="13" fillId="5" borderId="0" xfId="3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6" fontId="11" fillId="0" borderId="0" xfId="2" applyNumberFormat="1" applyFont="1" applyAlignment="1">
      <alignment horizontal="center"/>
    </xf>
    <xf numFmtId="166" fontId="13" fillId="5" borderId="0" xfId="2" applyNumberFormat="1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66" fontId="11" fillId="0" borderId="0" xfId="2" applyNumberFormat="1" applyFont="1"/>
    <xf numFmtId="166" fontId="13" fillId="5" borderId="0" xfId="2" applyNumberFormat="1" applyFont="1" applyFill="1"/>
    <xf numFmtId="166" fontId="5" fillId="0" borderId="0" xfId="2" applyNumberFormat="1" applyFont="1" applyFill="1" applyAlignment="1">
      <alignment horizontal="center"/>
    </xf>
    <xf numFmtId="166" fontId="4" fillId="2" borderId="7" xfId="2" applyNumberFormat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166" fontId="13" fillId="3" borderId="0" xfId="2" applyNumberFormat="1" applyFont="1" applyFill="1" applyAlignment="1">
      <alignment horizontal="center"/>
    </xf>
    <xf numFmtId="166" fontId="13" fillId="4" borderId="0" xfId="2" applyNumberFormat="1" applyFont="1" applyFill="1" applyAlignment="1">
      <alignment horizontal="center"/>
    </xf>
    <xf numFmtId="166" fontId="11" fillId="0" borderId="0" xfId="3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5" borderId="1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164" fontId="2" fillId="0" borderId="0" xfId="6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1" fontId="4" fillId="2" borderId="4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left" vertical="center"/>
    </xf>
    <xf numFmtId="0" fontId="4" fillId="2" borderId="3" xfId="5" applyFont="1" applyFill="1" applyBorder="1" applyAlignment="1">
      <alignment horizontal="left" vertical="center"/>
    </xf>
    <xf numFmtId="164" fontId="8" fillId="0" borderId="0" xfId="6" applyNumberFormat="1" applyFont="1" applyFill="1" applyAlignment="1">
      <alignment horizontal="center" vertical="top"/>
    </xf>
    <xf numFmtId="0" fontId="4" fillId="2" borderId="1" xfId="5" applyFont="1" applyFill="1" applyBorder="1" applyAlignment="1">
      <alignment horizontal="left" vertical="center" wrapText="1"/>
    </xf>
    <xf numFmtId="0" fontId="4" fillId="2" borderId="3" xfId="5" applyFont="1" applyFill="1" applyBorder="1" applyAlignment="1">
      <alignment horizontal="left" vertical="center" wrapText="1"/>
    </xf>
  </cellXfs>
  <cellStyles count="9">
    <cellStyle name="Comma [0]" xfId="1" builtinId="6"/>
    <cellStyle name="Currency" xfId="2" builtinId="4"/>
    <cellStyle name="Normal" xfId="0" builtinId="0"/>
    <cellStyle name="Normal_DFAWARD" xfId="4"/>
    <cellStyle name="Normal_PDFDISC" xfId="7"/>
    <cellStyle name="Normal_S2CMTYPE" xfId="8"/>
    <cellStyle name="Normal_S2RANK" xfId="5"/>
    <cellStyle name="Normal_S3RANK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sqref="A1:C1"/>
    </sheetView>
  </sheetViews>
  <sheetFormatPr defaultRowHeight="15" x14ac:dyDescent="0.25"/>
  <cols>
    <col min="1" max="1" width="16.42578125" style="61" customWidth="1"/>
    <col min="2" max="2" width="0.7109375" style="61" customWidth="1"/>
    <col min="3" max="3" width="101.42578125" style="61" customWidth="1"/>
    <col min="4" max="16384" width="9.140625" style="61"/>
  </cols>
  <sheetData>
    <row r="1" spans="1:3" ht="16.5" x14ac:dyDescent="0.3">
      <c r="A1" s="117" t="s">
        <v>51</v>
      </c>
      <c r="B1" s="117"/>
      <c r="C1" s="117"/>
    </row>
    <row r="2" spans="1:3" ht="16.5" x14ac:dyDescent="0.3">
      <c r="A2" s="118" t="s">
        <v>173</v>
      </c>
      <c r="B2" s="118"/>
      <c r="C2" s="118"/>
    </row>
    <row r="3" spans="1:3" ht="16.5" x14ac:dyDescent="0.3">
      <c r="A3" s="1"/>
      <c r="B3" s="1"/>
      <c r="C3" s="1"/>
    </row>
    <row r="4" spans="1:3" ht="15.75" x14ac:dyDescent="0.3">
      <c r="A4" s="2" t="s">
        <v>52</v>
      </c>
      <c r="B4" s="3"/>
      <c r="C4" s="4" t="s">
        <v>53</v>
      </c>
    </row>
    <row r="5" spans="1:3" ht="6" customHeight="1" x14ac:dyDescent="0.25">
      <c r="A5" s="5"/>
      <c r="B5" s="6"/>
      <c r="C5" s="7"/>
    </row>
    <row r="6" spans="1:3" s="62" customFormat="1" ht="24" customHeight="1" x14ac:dyDescent="0.25">
      <c r="A6" s="65" t="s">
        <v>92</v>
      </c>
      <c r="B6" s="6"/>
      <c r="C6" s="66" t="s">
        <v>55</v>
      </c>
    </row>
    <row r="7" spans="1:3" s="62" customFormat="1" ht="24" customHeight="1" x14ac:dyDescent="0.25">
      <c r="A7" s="65" t="s">
        <v>54</v>
      </c>
      <c r="B7" s="6"/>
      <c r="C7" s="67" t="s">
        <v>90</v>
      </c>
    </row>
    <row r="8" spans="1:3" s="62" customFormat="1" ht="24" customHeight="1" x14ac:dyDescent="0.25">
      <c r="A8" s="65" t="s">
        <v>56</v>
      </c>
      <c r="B8" s="6"/>
      <c r="C8" s="67" t="s">
        <v>58</v>
      </c>
    </row>
    <row r="9" spans="1:3" s="62" customFormat="1" ht="24" customHeight="1" x14ac:dyDescent="0.25">
      <c r="A9" s="65" t="s">
        <v>57</v>
      </c>
      <c r="B9" s="6"/>
      <c r="C9" s="66" t="s">
        <v>91</v>
      </c>
    </row>
    <row r="10" spans="1:3" s="62" customFormat="1" ht="24" customHeight="1" x14ac:dyDescent="0.25">
      <c r="A10" s="65" t="s">
        <v>159</v>
      </c>
      <c r="B10" s="6"/>
      <c r="C10" s="66" t="s">
        <v>161</v>
      </c>
    </row>
    <row r="11" spans="1:3" s="62" customFormat="1" ht="24" customHeight="1" x14ac:dyDescent="0.25">
      <c r="A11" s="65" t="s">
        <v>160</v>
      </c>
      <c r="B11" s="6"/>
      <c r="C11" s="66" t="s">
        <v>166</v>
      </c>
    </row>
    <row r="12" spans="1:3" ht="7.5" customHeight="1" x14ac:dyDescent="0.25">
      <c r="A12" s="9"/>
      <c r="B12" s="8"/>
      <c r="C12" s="10"/>
    </row>
    <row r="13" spans="1:3" ht="15.75" x14ac:dyDescent="0.3">
      <c r="A13" s="11"/>
      <c r="B13" s="12"/>
      <c r="C13" s="13"/>
    </row>
    <row r="14" spans="1:3" ht="16.5" x14ac:dyDescent="0.35">
      <c r="A14" s="14" t="s">
        <v>208</v>
      </c>
      <c r="B14" s="15"/>
      <c r="C14" s="13"/>
    </row>
  </sheetData>
  <mergeCells count="2">
    <mergeCell ref="A1:C1"/>
    <mergeCell ref="A2:C2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workbookViewId="0">
      <selection activeCell="A20" sqref="A20"/>
    </sheetView>
  </sheetViews>
  <sheetFormatPr defaultRowHeight="15" x14ac:dyDescent="0.3"/>
  <cols>
    <col min="1" max="1" width="52.7109375" style="83" bestFit="1" customWidth="1"/>
    <col min="2" max="2" width="0.85546875" style="81" customWidth="1"/>
    <col min="3" max="3" width="11.42578125" style="82" customWidth="1"/>
    <col min="4" max="4" width="16" style="106" customWidth="1"/>
    <col min="5" max="5" width="0.85546875" style="81" customWidth="1"/>
    <col min="6" max="7" width="20.42578125" style="82" customWidth="1"/>
    <col min="8" max="8" width="2" style="83" customWidth="1"/>
    <col min="9" max="9" width="8" style="83" customWidth="1"/>
    <col min="10" max="10" width="32.42578125" style="83" bestFit="1" customWidth="1"/>
    <col min="11" max="11" width="14.85546875" style="83" customWidth="1"/>
    <col min="12" max="12" width="13.7109375" style="83" customWidth="1"/>
    <col min="13" max="16384" width="9.140625" style="83"/>
  </cols>
  <sheetData>
    <row r="1" spans="1:12" s="20" customFormat="1" ht="16.5" x14ac:dyDescent="0.3">
      <c r="A1" s="124" t="s">
        <v>68</v>
      </c>
      <c r="B1" s="124"/>
      <c r="C1" s="124"/>
      <c r="D1" s="124"/>
      <c r="E1" s="124"/>
      <c r="F1" s="124"/>
      <c r="G1" s="124"/>
    </row>
    <row r="2" spans="1:12" s="71" customFormat="1" ht="16.5" x14ac:dyDescent="0.3">
      <c r="A2" s="123" t="s">
        <v>173</v>
      </c>
      <c r="B2" s="123"/>
      <c r="C2" s="123"/>
      <c r="D2" s="123"/>
      <c r="E2" s="123"/>
      <c r="F2" s="123"/>
      <c r="G2" s="123"/>
    </row>
    <row r="3" spans="1:12" s="20" customFormat="1" ht="17.25" thickBot="1" x14ac:dyDescent="0.35">
      <c r="A3" s="122" t="s">
        <v>59</v>
      </c>
      <c r="B3" s="122"/>
      <c r="C3" s="122"/>
      <c r="D3" s="122"/>
      <c r="E3" s="122"/>
      <c r="F3" s="122"/>
      <c r="G3" s="122"/>
    </row>
    <row r="4" spans="1:12" s="20" customFormat="1" ht="15.75" thickBot="1" x14ac:dyDescent="0.35">
      <c r="A4" s="17"/>
      <c r="B4" s="17"/>
      <c r="C4" s="28"/>
      <c r="D4" s="111"/>
      <c r="E4" s="19"/>
      <c r="F4" s="32"/>
      <c r="G4" s="35"/>
      <c r="K4" s="63" t="s">
        <v>65</v>
      </c>
      <c r="L4" s="64" t="s">
        <v>66</v>
      </c>
    </row>
    <row r="5" spans="1:12" s="24" customFormat="1" ht="27.75" customHeight="1" x14ac:dyDescent="0.3">
      <c r="A5" s="127" t="s">
        <v>64</v>
      </c>
      <c r="B5" s="21"/>
      <c r="C5" s="125" t="s">
        <v>61</v>
      </c>
      <c r="D5" s="126"/>
      <c r="E5" s="21"/>
      <c r="F5" s="33" t="s">
        <v>62</v>
      </c>
      <c r="G5" s="23" t="s">
        <v>63</v>
      </c>
      <c r="I5" s="119" t="s">
        <v>95</v>
      </c>
      <c r="J5" s="72" t="s">
        <v>60</v>
      </c>
      <c r="K5" s="73">
        <v>450</v>
      </c>
      <c r="L5" s="74">
        <v>11678118</v>
      </c>
    </row>
    <row r="6" spans="1:12" s="24" customFormat="1" ht="17.25" customHeight="1" x14ac:dyDescent="0.3">
      <c r="A6" s="128"/>
      <c r="B6" s="25"/>
      <c r="C6" s="31" t="s">
        <v>65</v>
      </c>
      <c r="D6" s="112" t="s">
        <v>66</v>
      </c>
      <c r="E6" s="27"/>
      <c r="F6" s="34" t="s">
        <v>67</v>
      </c>
      <c r="G6" s="36" t="s">
        <v>67</v>
      </c>
      <c r="I6" s="120"/>
      <c r="J6" s="75" t="s">
        <v>61</v>
      </c>
      <c r="K6" s="76">
        <v>289</v>
      </c>
      <c r="L6" s="77">
        <v>6937671</v>
      </c>
    </row>
    <row r="7" spans="1:12" s="24" customFormat="1" ht="17.25" customHeight="1" thickBot="1" x14ac:dyDescent="0.35">
      <c r="A7" s="25"/>
      <c r="B7" s="25"/>
      <c r="C7" s="68"/>
      <c r="D7" s="113"/>
      <c r="E7" s="27"/>
      <c r="F7" s="69"/>
      <c r="G7" s="69"/>
      <c r="I7" s="121"/>
      <c r="J7" s="78" t="s">
        <v>174</v>
      </c>
      <c r="K7" s="79">
        <f>K6/K5</f>
        <v>0.64222222222222225</v>
      </c>
      <c r="L7" s="80">
        <f>L6/L5</f>
        <v>0.5940744047970743</v>
      </c>
    </row>
    <row r="8" spans="1:12" x14ac:dyDescent="0.3">
      <c r="A8" s="37" t="s">
        <v>69</v>
      </c>
    </row>
    <row r="9" spans="1:12" x14ac:dyDescent="0.3">
      <c r="A9" s="84" t="s">
        <v>42</v>
      </c>
      <c r="C9" s="82">
        <v>1</v>
      </c>
      <c r="D9" s="106">
        <v>75000</v>
      </c>
      <c r="F9" s="85">
        <v>0.5</v>
      </c>
      <c r="G9" s="85">
        <v>0.64006827394922128</v>
      </c>
    </row>
    <row r="10" spans="1:12" x14ac:dyDescent="0.3">
      <c r="A10" s="84" t="s">
        <v>175</v>
      </c>
      <c r="C10" s="82">
        <v>1</v>
      </c>
      <c r="D10" s="106">
        <v>25000</v>
      </c>
      <c r="F10" s="85">
        <v>1</v>
      </c>
      <c r="G10" s="85">
        <v>1</v>
      </c>
    </row>
    <row r="11" spans="1:12" x14ac:dyDescent="0.3">
      <c r="A11" s="84" t="s">
        <v>23</v>
      </c>
      <c r="C11" s="82">
        <v>2</v>
      </c>
      <c r="D11" s="106">
        <v>38232</v>
      </c>
      <c r="F11" s="85">
        <v>1</v>
      </c>
      <c r="G11" s="85">
        <v>0.98579274424361185</v>
      </c>
    </row>
    <row r="12" spans="1:12" x14ac:dyDescent="0.3">
      <c r="A12" s="84" t="s">
        <v>6</v>
      </c>
      <c r="C12" s="82">
        <v>10</v>
      </c>
      <c r="D12" s="106">
        <v>291253</v>
      </c>
      <c r="F12" s="85">
        <v>0.66666666666666663</v>
      </c>
      <c r="G12" s="85">
        <v>0.52400880145803386</v>
      </c>
    </row>
    <row r="13" spans="1:12" x14ac:dyDescent="0.3">
      <c r="A13" s="84" t="s">
        <v>29</v>
      </c>
      <c r="C13" s="82">
        <v>5</v>
      </c>
      <c r="D13" s="106">
        <v>106301</v>
      </c>
      <c r="F13" s="85">
        <v>0.55555555555555558</v>
      </c>
      <c r="G13" s="85">
        <v>0.45304642083908692</v>
      </c>
    </row>
    <row r="14" spans="1:12" x14ac:dyDescent="0.3">
      <c r="A14" s="84" t="s">
        <v>176</v>
      </c>
      <c r="C14" s="82">
        <v>1</v>
      </c>
      <c r="D14" s="106">
        <v>25000</v>
      </c>
      <c r="F14" s="85">
        <v>0.33333333333333331</v>
      </c>
      <c r="G14" s="85">
        <v>0.30171373400917212</v>
      </c>
    </row>
    <row r="15" spans="1:12" x14ac:dyDescent="0.3">
      <c r="A15" s="42" t="s">
        <v>71</v>
      </c>
      <c r="B15" s="86"/>
      <c r="C15" s="88">
        <f>SUM(C9:C14)</f>
        <v>20</v>
      </c>
      <c r="D15" s="115">
        <f>SUM(D9:D14)</f>
        <v>560786</v>
      </c>
      <c r="E15" s="86"/>
      <c r="F15" s="89">
        <v>0.625</v>
      </c>
      <c r="G15" s="89">
        <v>0.53191826389988917</v>
      </c>
    </row>
    <row r="16" spans="1:12" x14ac:dyDescent="0.3">
      <c r="A16" s="37"/>
      <c r="F16" s="85"/>
      <c r="G16" s="85"/>
    </row>
    <row r="17" spans="1:7" x14ac:dyDescent="0.3">
      <c r="A17" s="38" t="s">
        <v>76</v>
      </c>
      <c r="F17" s="85"/>
      <c r="G17" s="85"/>
    </row>
    <row r="18" spans="1:7" x14ac:dyDescent="0.3">
      <c r="A18" s="84" t="s">
        <v>30</v>
      </c>
      <c r="C18" s="82">
        <v>2</v>
      </c>
      <c r="D18" s="106">
        <v>50000</v>
      </c>
      <c r="F18" s="85">
        <v>1</v>
      </c>
      <c r="G18" s="85">
        <v>1</v>
      </c>
    </row>
    <row r="19" spans="1:7" x14ac:dyDescent="0.3">
      <c r="A19" s="84" t="s">
        <v>33</v>
      </c>
      <c r="C19" s="82">
        <v>1</v>
      </c>
      <c r="D19" s="106">
        <v>24230</v>
      </c>
      <c r="F19" s="85">
        <v>0.5</v>
      </c>
      <c r="G19" s="85">
        <v>0.49217956530570789</v>
      </c>
    </row>
    <row r="20" spans="1:7" x14ac:dyDescent="0.3">
      <c r="A20" s="84" t="s">
        <v>11</v>
      </c>
      <c r="C20" s="85" t="s">
        <v>207</v>
      </c>
      <c r="D20" s="116" t="s">
        <v>207</v>
      </c>
      <c r="F20" s="85" t="s">
        <v>207</v>
      </c>
      <c r="G20" s="85" t="s">
        <v>207</v>
      </c>
    </row>
    <row r="21" spans="1:7" x14ac:dyDescent="0.3">
      <c r="A21" s="84" t="s">
        <v>3</v>
      </c>
      <c r="C21" s="82">
        <v>8</v>
      </c>
      <c r="D21" s="106">
        <v>187923</v>
      </c>
      <c r="F21" s="85">
        <v>0.72727272727272729</v>
      </c>
      <c r="G21" s="85">
        <v>0.67911375479730263</v>
      </c>
    </row>
    <row r="22" spans="1:7" x14ac:dyDescent="0.3">
      <c r="A22" s="43" t="s">
        <v>75</v>
      </c>
      <c r="B22" s="86"/>
      <c r="C22" s="88">
        <f>SUM(C18:C21)</f>
        <v>11</v>
      </c>
      <c r="D22" s="115">
        <f>SUM(D18:D21)</f>
        <v>262153</v>
      </c>
      <c r="E22" s="86"/>
      <c r="F22" s="89">
        <v>0.6470588235294118</v>
      </c>
      <c r="G22" s="89">
        <v>0.59929178535015248</v>
      </c>
    </row>
    <row r="23" spans="1:7" x14ac:dyDescent="0.3">
      <c r="F23" s="85"/>
      <c r="G23" s="85"/>
    </row>
    <row r="24" spans="1:7" x14ac:dyDescent="0.3">
      <c r="A24" s="37" t="s">
        <v>78</v>
      </c>
      <c r="F24" s="85"/>
      <c r="G24" s="85"/>
    </row>
    <row r="25" spans="1:7" x14ac:dyDescent="0.3">
      <c r="A25" s="84" t="s">
        <v>41</v>
      </c>
      <c r="C25" s="85" t="s">
        <v>207</v>
      </c>
      <c r="D25" s="116" t="s">
        <v>207</v>
      </c>
      <c r="F25" s="85" t="s">
        <v>207</v>
      </c>
      <c r="G25" s="85" t="s">
        <v>207</v>
      </c>
    </row>
    <row r="26" spans="1:7" x14ac:dyDescent="0.3">
      <c r="A26" s="84" t="s">
        <v>19</v>
      </c>
      <c r="C26" s="82">
        <v>1</v>
      </c>
      <c r="D26" s="106">
        <v>24899</v>
      </c>
      <c r="F26" s="85">
        <v>0.33333333333333331</v>
      </c>
      <c r="G26" s="85">
        <v>0.33243434491782264</v>
      </c>
    </row>
    <row r="27" spans="1:7" x14ac:dyDescent="0.3">
      <c r="A27" s="84" t="s">
        <v>38</v>
      </c>
      <c r="C27" s="82">
        <v>1</v>
      </c>
      <c r="D27" s="106">
        <v>16274</v>
      </c>
      <c r="F27" s="85">
        <v>0.25</v>
      </c>
      <c r="G27" s="85">
        <v>0.1414478544670717</v>
      </c>
    </row>
    <row r="28" spans="1:7" x14ac:dyDescent="0.3">
      <c r="A28" s="42" t="s">
        <v>77</v>
      </c>
      <c r="B28" s="86"/>
      <c r="C28" s="88">
        <f>SUM(C25:C27)</f>
        <v>2</v>
      </c>
      <c r="D28" s="115">
        <f>SUM(D25:D27)</f>
        <v>41173</v>
      </c>
      <c r="E28" s="86"/>
      <c r="F28" s="89">
        <v>0.25</v>
      </c>
      <c r="G28" s="89">
        <v>0.20576109064922216</v>
      </c>
    </row>
    <row r="29" spans="1:7" x14ac:dyDescent="0.3">
      <c r="A29" s="37"/>
      <c r="F29" s="85"/>
      <c r="G29" s="85"/>
    </row>
    <row r="30" spans="1:7" x14ac:dyDescent="0.3">
      <c r="A30" s="37" t="s">
        <v>70</v>
      </c>
      <c r="F30" s="85"/>
      <c r="G30" s="85"/>
    </row>
    <row r="31" spans="1:7" x14ac:dyDescent="0.3">
      <c r="A31" s="84" t="s">
        <v>14</v>
      </c>
      <c r="C31" s="82">
        <v>2</v>
      </c>
      <c r="D31" s="106">
        <v>38300</v>
      </c>
      <c r="F31" s="85">
        <v>1</v>
      </c>
      <c r="G31" s="85">
        <v>1</v>
      </c>
    </row>
    <row r="32" spans="1:7" x14ac:dyDescent="0.3">
      <c r="A32" s="84" t="s">
        <v>13</v>
      </c>
      <c r="C32" s="82">
        <v>8</v>
      </c>
      <c r="D32" s="106">
        <v>193515</v>
      </c>
      <c r="F32" s="85">
        <v>0.5714285714285714</v>
      </c>
      <c r="G32" s="85">
        <v>0.55728664199628508</v>
      </c>
    </row>
    <row r="33" spans="1:7" x14ac:dyDescent="0.3">
      <c r="A33" s="84" t="s">
        <v>10</v>
      </c>
      <c r="C33" s="82">
        <v>6</v>
      </c>
      <c r="D33" s="106">
        <v>147066</v>
      </c>
      <c r="F33" s="85">
        <v>0.6</v>
      </c>
      <c r="G33" s="85">
        <v>0.60889834718955982</v>
      </c>
    </row>
    <row r="34" spans="1:7" x14ac:dyDescent="0.3">
      <c r="A34" s="84" t="s">
        <v>177</v>
      </c>
      <c r="C34" s="85" t="s">
        <v>207</v>
      </c>
      <c r="D34" s="116" t="s">
        <v>207</v>
      </c>
      <c r="F34" s="85" t="s">
        <v>207</v>
      </c>
      <c r="G34" s="85" t="s">
        <v>207</v>
      </c>
    </row>
    <row r="35" spans="1:7" x14ac:dyDescent="0.3">
      <c r="A35" s="84" t="s">
        <v>178</v>
      </c>
      <c r="C35" s="82">
        <v>1</v>
      </c>
      <c r="D35" s="106">
        <v>13230</v>
      </c>
      <c r="F35" s="85">
        <v>0.25</v>
      </c>
      <c r="G35" s="85">
        <v>0.12235272357347637</v>
      </c>
    </row>
    <row r="36" spans="1:7" x14ac:dyDescent="0.3">
      <c r="A36" s="84" t="s">
        <v>17</v>
      </c>
      <c r="C36" s="82">
        <v>8</v>
      </c>
      <c r="D36" s="106">
        <v>166950</v>
      </c>
      <c r="F36" s="85">
        <v>0.5714285714285714</v>
      </c>
      <c r="G36" s="85">
        <v>0.4394554385078257</v>
      </c>
    </row>
    <row r="37" spans="1:7" x14ac:dyDescent="0.3">
      <c r="A37" s="84" t="s">
        <v>39</v>
      </c>
      <c r="C37" s="82">
        <v>1</v>
      </c>
      <c r="D37" s="106">
        <v>19067</v>
      </c>
      <c r="F37" s="85">
        <v>1</v>
      </c>
      <c r="G37" s="85">
        <v>1</v>
      </c>
    </row>
    <row r="38" spans="1:7" x14ac:dyDescent="0.3">
      <c r="A38" s="42" t="s">
        <v>72</v>
      </c>
      <c r="B38" s="86"/>
      <c r="C38" s="88">
        <f>SUM(C31:C37)</f>
        <v>26</v>
      </c>
      <c r="D38" s="115">
        <f>SUM(D31:D37)</f>
        <v>578128</v>
      </c>
      <c r="E38" s="86"/>
      <c r="F38" s="89">
        <v>0.55319148936170215</v>
      </c>
      <c r="G38" s="89">
        <v>0.49116189291643092</v>
      </c>
    </row>
    <row r="39" spans="1:7" x14ac:dyDescent="0.3">
      <c r="F39" s="85"/>
      <c r="G39" s="85"/>
    </row>
    <row r="40" spans="1:7" x14ac:dyDescent="0.3">
      <c r="A40" s="3" t="s">
        <v>83</v>
      </c>
      <c r="F40" s="85"/>
      <c r="G40" s="85"/>
    </row>
    <row r="41" spans="1:7" x14ac:dyDescent="0.3">
      <c r="A41" s="84" t="s">
        <v>32</v>
      </c>
      <c r="C41" s="82">
        <v>1</v>
      </c>
      <c r="D41" s="106">
        <v>17055</v>
      </c>
      <c r="F41" s="85">
        <v>1</v>
      </c>
      <c r="G41" s="85">
        <v>1</v>
      </c>
    </row>
    <row r="42" spans="1:7" x14ac:dyDescent="0.3">
      <c r="A42" s="84"/>
      <c r="F42" s="85"/>
      <c r="G42" s="85"/>
    </row>
    <row r="43" spans="1:7" x14ac:dyDescent="0.3">
      <c r="A43" s="37" t="s">
        <v>86</v>
      </c>
      <c r="F43" s="85"/>
      <c r="G43" s="85"/>
    </row>
    <row r="44" spans="1:7" x14ac:dyDescent="0.3">
      <c r="A44" s="84" t="s">
        <v>48</v>
      </c>
      <c r="C44" s="82">
        <v>3</v>
      </c>
      <c r="D44" s="106">
        <v>145253</v>
      </c>
      <c r="F44" s="85">
        <v>0.6</v>
      </c>
      <c r="G44" s="85">
        <v>0.62884986708921042</v>
      </c>
    </row>
    <row r="45" spans="1:7" x14ac:dyDescent="0.3">
      <c r="A45" s="84"/>
      <c r="C45" s="85"/>
      <c r="D45" s="116"/>
      <c r="F45" s="85"/>
      <c r="G45" s="85"/>
    </row>
    <row r="46" spans="1:7" x14ac:dyDescent="0.3">
      <c r="A46" s="38" t="s">
        <v>74</v>
      </c>
      <c r="C46" s="85"/>
      <c r="D46" s="116"/>
      <c r="F46" s="85"/>
      <c r="G46" s="85"/>
    </row>
    <row r="47" spans="1:7" x14ac:dyDescent="0.3">
      <c r="A47" s="84" t="s">
        <v>18</v>
      </c>
      <c r="C47" s="82">
        <v>1</v>
      </c>
      <c r="D47" s="106">
        <v>25000</v>
      </c>
      <c r="F47" s="85">
        <v>1</v>
      </c>
      <c r="G47" s="85">
        <v>1</v>
      </c>
    </row>
    <row r="48" spans="1:7" x14ac:dyDescent="0.3">
      <c r="A48" s="84" t="s">
        <v>45</v>
      </c>
      <c r="C48" s="85" t="s">
        <v>207</v>
      </c>
      <c r="D48" s="116" t="s">
        <v>207</v>
      </c>
      <c r="F48" s="85" t="s">
        <v>207</v>
      </c>
      <c r="G48" s="85" t="s">
        <v>207</v>
      </c>
    </row>
    <row r="49" spans="1:7" x14ac:dyDescent="0.3">
      <c r="A49" s="84" t="s">
        <v>31</v>
      </c>
      <c r="C49" s="85" t="s">
        <v>207</v>
      </c>
      <c r="D49" s="116" t="s">
        <v>207</v>
      </c>
      <c r="F49" s="85" t="s">
        <v>207</v>
      </c>
      <c r="G49" s="85" t="s">
        <v>207</v>
      </c>
    </row>
    <row r="50" spans="1:7" x14ac:dyDescent="0.3">
      <c r="A50" s="43" t="s">
        <v>73</v>
      </c>
      <c r="B50" s="86"/>
      <c r="C50" s="88">
        <f>SUM(C47:C49)</f>
        <v>1</v>
      </c>
      <c r="D50" s="115">
        <f>SUM(D47:D49)</f>
        <v>25000</v>
      </c>
      <c r="E50" s="86"/>
      <c r="F50" s="89">
        <v>0.25</v>
      </c>
      <c r="G50" s="89">
        <v>0.36752815265649347</v>
      </c>
    </row>
    <row r="51" spans="1:7" x14ac:dyDescent="0.3">
      <c r="A51" s="38"/>
      <c r="F51" s="85"/>
      <c r="G51" s="85"/>
    </row>
    <row r="52" spans="1:7" x14ac:dyDescent="0.3">
      <c r="A52" s="38" t="s">
        <v>85</v>
      </c>
      <c r="F52" s="85"/>
      <c r="G52" s="85"/>
    </row>
    <row r="53" spans="1:7" x14ac:dyDescent="0.3">
      <c r="A53" s="84" t="s">
        <v>179</v>
      </c>
      <c r="C53" s="82">
        <v>1</v>
      </c>
      <c r="D53" s="106">
        <v>25028</v>
      </c>
      <c r="F53" s="85">
        <v>1</v>
      </c>
      <c r="G53" s="85">
        <v>1</v>
      </c>
    </row>
    <row r="54" spans="1:7" x14ac:dyDescent="0.3">
      <c r="A54" s="84" t="s">
        <v>180</v>
      </c>
      <c r="C54" s="82">
        <v>3</v>
      </c>
      <c r="D54" s="106">
        <v>180298</v>
      </c>
      <c r="F54" s="85">
        <v>1</v>
      </c>
      <c r="G54" s="85">
        <v>1</v>
      </c>
    </row>
    <row r="55" spans="1:7" x14ac:dyDescent="0.3">
      <c r="A55" s="84" t="s">
        <v>36</v>
      </c>
      <c r="C55" s="82">
        <v>7</v>
      </c>
      <c r="D55" s="106">
        <v>205161</v>
      </c>
      <c r="F55" s="85">
        <v>0.875</v>
      </c>
      <c r="G55" s="85">
        <v>0.87604135086318435</v>
      </c>
    </row>
    <row r="56" spans="1:7" x14ac:dyDescent="0.3">
      <c r="A56" s="84" t="s">
        <v>181</v>
      </c>
      <c r="C56" s="82">
        <v>2</v>
      </c>
      <c r="D56" s="106">
        <v>59030</v>
      </c>
      <c r="F56" s="85">
        <v>1</v>
      </c>
      <c r="G56" s="85">
        <v>0.97731788079470194</v>
      </c>
    </row>
    <row r="57" spans="1:7" x14ac:dyDescent="0.3">
      <c r="A57" s="84" t="s">
        <v>182</v>
      </c>
      <c r="C57" s="82">
        <v>1</v>
      </c>
      <c r="D57" s="106">
        <v>66880</v>
      </c>
      <c r="F57" s="85">
        <v>1</v>
      </c>
      <c r="G57" s="85">
        <v>1</v>
      </c>
    </row>
    <row r="58" spans="1:7" x14ac:dyDescent="0.3">
      <c r="A58" s="84" t="s">
        <v>40</v>
      </c>
      <c r="C58" s="82">
        <v>3</v>
      </c>
      <c r="D58" s="106">
        <v>54012</v>
      </c>
      <c r="F58" s="85">
        <v>0.6</v>
      </c>
      <c r="G58" s="85">
        <v>0.55208929593589007</v>
      </c>
    </row>
    <row r="59" spans="1:7" x14ac:dyDescent="0.3">
      <c r="A59" s="84" t="s">
        <v>183</v>
      </c>
      <c r="C59" s="82">
        <v>1</v>
      </c>
      <c r="D59" s="106">
        <v>25000</v>
      </c>
      <c r="F59" s="85">
        <v>0.5</v>
      </c>
      <c r="G59" s="85">
        <v>0.49846472863580171</v>
      </c>
    </row>
    <row r="60" spans="1:7" x14ac:dyDescent="0.3">
      <c r="A60" s="84" t="s">
        <v>184</v>
      </c>
      <c r="C60" s="85" t="s">
        <v>207</v>
      </c>
      <c r="D60" s="116" t="s">
        <v>207</v>
      </c>
      <c r="F60" s="85" t="s">
        <v>207</v>
      </c>
      <c r="G60" s="85" t="s">
        <v>207</v>
      </c>
    </row>
    <row r="61" spans="1:7" x14ac:dyDescent="0.3">
      <c r="A61" s="43" t="s">
        <v>84</v>
      </c>
      <c r="B61" s="86"/>
      <c r="C61" s="88">
        <f>SUM(C53:C60)</f>
        <v>18</v>
      </c>
      <c r="D61" s="115">
        <f>SUM(D53:D60)</f>
        <v>615409</v>
      </c>
      <c r="E61" s="86"/>
      <c r="F61" s="89">
        <v>0.78260869565217395</v>
      </c>
      <c r="G61" s="89">
        <v>0.83196094680475696</v>
      </c>
    </row>
    <row r="62" spans="1:7" x14ac:dyDescent="0.3">
      <c r="F62" s="85"/>
      <c r="G62" s="85"/>
    </row>
    <row r="63" spans="1:7" x14ac:dyDescent="0.3">
      <c r="A63" s="37" t="s">
        <v>82</v>
      </c>
      <c r="F63" s="85"/>
      <c r="G63" s="85"/>
    </row>
    <row r="64" spans="1:7" x14ac:dyDescent="0.3">
      <c r="A64" s="84" t="s">
        <v>185</v>
      </c>
      <c r="C64" s="85" t="s">
        <v>207</v>
      </c>
      <c r="D64" s="116" t="s">
        <v>207</v>
      </c>
      <c r="F64" s="85" t="s">
        <v>207</v>
      </c>
      <c r="G64" s="85" t="s">
        <v>207</v>
      </c>
    </row>
    <row r="65" spans="1:7" x14ac:dyDescent="0.3">
      <c r="A65" s="84" t="s">
        <v>186</v>
      </c>
      <c r="C65" s="85" t="s">
        <v>207</v>
      </c>
      <c r="D65" s="116" t="s">
        <v>207</v>
      </c>
      <c r="F65" s="85" t="s">
        <v>207</v>
      </c>
      <c r="G65" s="85" t="s">
        <v>207</v>
      </c>
    </row>
    <row r="66" spans="1:7" x14ac:dyDescent="0.3">
      <c r="A66" s="84" t="s">
        <v>28</v>
      </c>
      <c r="C66" s="82">
        <v>15</v>
      </c>
      <c r="D66" s="106">
        <v>285067</v>
      </c>
      <c r="F66" s="85">
        <v>0.57692307692307687</v>
      </c>
      <c r="G66" s="85">
        <v>0.45409826925680791</v>
      </c>
    </row>
    <row r="67" spans="1:7" x14ac:dyDescent="0.3">
      <c r="A67" s="84" t="s">
        <v>4</v>
      </c>
      <c r="C67" s="85" t="s">
        <v>207</v>
      </c>
      <c r="D67" s="116" t="s">
        <v>207</v>
      </c>
      <c r="F67" s="85" t="s">
        <v>207</v>
      </c>
      <c r="G67" s="85" t="s">
        <v>207</v>
      </c>
    </row>
    <row r="68" spans="1:7" x14ac:dyDescent="0.3">
      <c r="A68" s="84" t="s">
        <v>22</v>
      </c>
      <c r="C68" s="82">
        <v>2</v>
      </c>
      <c r="D68" s="106">
        <v>46026</v>
      </c>
      <c r="F68" s="85">
        <v>0.66666666666666663</v>
      </c>
      <c r="G68" s="85">
        <v>0.4793076875013017</v>
      </c>
    </row>
    <row r="69" spans="1:7" x14ac:dyDescent="0.3">
      <c r="A69" s="84" t="s">
        <v>0</v>
      </c>
      <c r="C69" s="82">
        <v>10</v>
      </c>
      <c r="D69" s="106">
        <v>210625</v>
      </c>
      <c r="F69" s="85">
        <v>0.76923076923076927</v>
      </c>
      <c r="G69" s="85">
        <v>0.70371360318070197</v>
      </c>
    </row>
    <row r="70" spans="1:7" x14ac:dyDescent="0.3">
      <c r="A70" s="84" t="s">
        <v>187</v>
      </c>
      <c r="C70" s="85" t="s">
        <v>207</v>
      </c>
      <c r="D70" s="116" t="s">
        <v>207</v>
      </c>
      <c r="F70" s="85" t="s">
        <v>207</v>
      </c>
      <c r="G70" s="85" t="s">
        <v>207</v>
      </c>
    </row>
    <row r="71" spans="1:7" x14ac:dyDescent="0.3">
      <c r="A71" s="84" t="s">
        <v>24</v>
      </c>
      <c r="C71" s="82">
        <v>15</v>
      </c>
      <c r="D71" s="106">
        <v>393338</v>
      </c>
      <c r="F71" s="85">
        <v>0.7142857142857143</v>
      </c>
      <c r="G71" s="85">
        <v>0.66367006315476884</v>
      </c>
    </row>
    <row r="72" spans="1:7" x14ac:dyDescent="0.3">
      <c r="A72" s="84" t="s">
        <v>46</v>
      </c>
      <c r="C72" s="82">
        <v>4</v>
      </c>
      <c r="D72" s="106">
        <v>66818</v>
      </c>
      <c r="F72" s="85">
        <v>0.8</v>
      </c>
      <c r="G72" s="85">
        <v>0.6677860062563088</v>
      </c>
    </row>
    <row r="73" spans="1:7" x14ac:dyDescent="0.3">
      <c r="A73" s="84" t="s">
        <v>49</v>
      </c>
      <c r="C73" s="82">
        <v>1</v>
      </c>
      <c r="D73" s="106">
        <v>24778</v>
      </c>
      <c r="F73" s="85">
        <v>1</v>
      </c>
      <c r="G73" s="85">
        <v>1</v>
      </c>
    </row>
    <row r="74" spans="1:7" x14ac:dyDescent="0.3">
      <c r="A74" s="84" t="s">
        <v>12</v>
      </c>
      <c r="C74" s="82">
        <v>26</v>
      </c>
      <c r="D74" s="106">
        <v>638211</v>
      </c>
      <c r="F74" s="85">
        <v>0.78787878787878785</v>
      </c>
      <c r="G74" s="85">
        <v>0.72811001550430043</v>
      </c>
    </row>
    <row r="75" spans="1:7" x14ac:dyDescent="0.3">
      <c r="A75" s="84" t="s">
        <v>25</v>
      </c>
      <c r="C75" s="82">
        <v>4</v>
      </c>
      <c r="D75" s="106">
        <v>98087</v>
      </c>
      <c r="F75" s="85">
        <v>0.5714285714285714</v>
      </c>
      <c r="G75" s="85">
        <v>0.51321937411378127</v>
      </c>
    </row>
    <row r="76" spans="1:7" x14ac:dyDescent="0.3">
      <c r="A76" s="84" t="s">
        <v>50</v>
      </c>
      <c r="C76" s="82">
        <v>1</v>
      </c>
      <c r="D76" s="106">
        <v>23980</v>
      </c>
      <c r="F76" s="85">
        <v>0.33333333333333331</v>
      </c>
      <c r="G76" s="85">
        <v>0.35340063370422226</v>
      </c>
    </row>
    <row r="77" spans="1:7" x14ac:dyDescent="0.3">
      <c r="A77" s="84" t="s">
        <v>5</v>
      </c>
      <c r="C77" s="82">
        <v>13</v>
      </c>
      <c r="D77" s="106">
        <v>274839</v>
      </c>
      <c r="F77" s="85">
        <v>0.8125</v>
      </c>
      <c r="G77" s="85">
        <v>0.78384113213035922</v>
      </c>
    </row>
    <row r="78" spans="1:7" x14ac:dyDescent="0.3">
      <c r="A78" s="42" t="s">
        <v>81</v>
      </c>
      <c r="B78" s="86"/>
      <c r="C78" s="88">
        <f>SUM(C64:C77)</f>
        <v>91</v>
      </c>
      <c r="D78" s="115">
        <f>SUM(D64:D77)</f>
        <v>2061769</v>
      </c>
      <c r="E78" s="86"/>
      <c r="F78" s="89">
        <v>0.68421052631578949</v>
      </c>
      <c r="G78" s="89">
        <v>0.6246688838534088</v>
      </c>
    </row>
    <row r="79" spans="1:7" x14ac:dyDescent="0.3">
      <c r="F79" s="85"/>
      <c r="G79" s="85"/>
    </row>
    <row r="80" spans="1:7" x14ac:dyDescent="0.3">
      <c r="A80" s="39" t="s">
        <v>80</v>
      </c>
      <c r="F80" s="85"/>
      <c r="G80" s="85"/>
    </row>
    <row r="81" spans="1:7" x14ac:dyDescent="0.3">
      <c r="A81" s="84" t="s">
        <v>188</v>
      </c>
      <c r="C81" s="85" t="s">
        <v>207</v>
      </c>
      <c r="D81" s="116" t="s">
        <v>207</v>
      </c>
      <c r="F81" s="85" t="s">
        <v>207</v>
      </c>
      <c r="G81" s="85" t="s">
        <v>207</v>
      </c>
    </row>
    <row r="82" spans="1:7" x14ac:dyDescent="0.3">
      <c r="A82" s="84" t="s">
        <v>189</v>
      </c>
      <c r="C82" s="82">
        <v>1</v>
      </c>
      <c r="D82" s="106">
        <v>23448</v>
      </c>
      <c r="F82" s="85">
        <v>1</v>
      </c>
      <c r="G82" s="85">
        <v>1</v>
      </c>
    </row>
    <row r="83" spans="1:7" x14ac:dyDescent="0.3">
      <c r="A83" s="84" t="s">
        <v>7</v>
      </c>
      <c r="C83" s="82">
        <v>4</v>
      </c>
      <c r="D83" s="106">
        <v>63112</v>
      </c>
      <c r="F83" s="85">
        <v>1</v>
      </c>
      <c r="G83" s="85">
        <v>0.75231851233758495</v>
      </c>
    </row>
    <row r="84" spans="1:7" x14ac:dyDescent="0.3">
      <c r="A84" s="84" t="s">
        <v>34</v>
      </c>
      <c r="C84" s="82">
        <v>5</v>
      </c>
      <c r="D84" s="106">
        <v>135121</v>
      </c>
      <c r="F84" s="85">
        <v>0.5</v>
      </c>
      <c r="G84" s="85">
        <v>0.50260189032260461</v>
      </c>
    </row>
    <row r="85" spans="1:7" x14ac:dyDescent="0.3">
      <c r="A85" s="84" t="s">
        <v>190</v>
      </c>
      <c r="C85" s="82">
        <v>1</v>
      </c>
      <c r="D85" s="106">
        <v>50000</v>
      </c>
      <c r="F85" s="85">
        <v>0.5</v>
      </c>
      <c r="G85" s="85">
        <v>0.66666666666666663</v>
      </c>
    </row>
    <row r="86" spans="1:7" x14ac:dyDescent="0.3">
      <c r="A86" s="84" t="s">
        <v>191</v>
      </c>
      <c r="C86" s="85" t="s">
        <v>207</v>
      </c>
      <c r="D86" s="116" t="s">
        <v>207</v>
      </c>
      <c r="F86" s="85" t="s">
        <v>207</v>
      </c>
      <c r="G86" s="85" t="s">
        <v>207</v>
      </c>
    </row>
    <row r="87" spans="1:7" x14ac:dyDescent="0.3">
      <c r="A87" s="84" t="s">
        <v>47</v>
      </c>
      <c r="C87" s="82">
        <v>1</v>
      </c>
      <c r="D87" s="106">
        <v>19304</v>
      </c>
      <c r="F87" s="85">
        <v>1</v>
      </c>
      <c r="G87" s="85">
        <v>1</v>
      </c>
    </row>
    <row r="88" spans="1:7" x14ac:dyDescent="0.3">
      <c r="A88" s="84" t="s">
        <v>192</v>
      </c>
      <c r="C88" s="82">
        <v>1</v>
      </c>
      <c r="D88" s="106">
        <v>24770</v>
      </c>
      <c r="F88" s="85">
        <v>1</v>
      </c>
      <c r="G88" s="85">
        <v>1</v>
      </c>
    </row>
    <row r="89" spans="1:7" x14ac:dyDescent="0.3">
      <c r="A89" s="84" t="s">
        <v>193</v>
      </c>
      <c r="C89" s="82">
        <v>2</v>
      </c>
      <c r="D89" s="106">
        <v>74995</v>
      </c>
      <c r="F89" s="85">
        <v>0.4</v>
      </c>
      <c r="G89" s="85">
        <v>0.5000200021335609</v>
      </c>
    </row>
    <row r="90" spans="1:7" x14ac:dyDescent="0.3">
      <c r="A90" s="84" t="s">
        <v>194</v>
      </c>
      <c r="C90" s="82">
        <v>1</v>
      </c>
      <c r="D90" s="106">
        <v>24964</v>
      </c>
      <c r="F90" s="85">
        <v>0.5</v>
      </c>
      <c r="G90" s="85">
        <v>0.55743122543765633</v>
      </c>
    </row>
    <row r="91" spans="1:7" x14ac:dyDescent="0.3">
      <c r="A91" s="84" t="s">
        <v>195</v>
      </c>
      <c r="C91" s="85" t="s">
        <v>207</v>
      </c>
      <c r="D91" s="116" t="s">
        <v>207</v>
      </c>
      <c r="F91" s="85" t="s">
        <v>207</v>
      </c>
      <c r="G91" s="85" t="s">
        <v>207</v>
      </c>
    </row>
    <row r="92" spans="1:7" x14ac:dyDescent="0.3">
      <c r="A92" s="84" t="s">
        <v>26</v>
      </c>
      <c r="C92" s="82">
        <v>6</v>
      </c>
      <c r="D92" s="106">
        <v>157273</v>
      </c>
      <c r="F92" s="85">
        <v>0.75</v>
      </c>
      <c r="G92" s="85">
        <v>0.71588927984559991</v>
      </c>
    </row>
    <row r="93" spans="1:7" x14ac:dyDescent="0.3">
      <c r="A93" s="84" t="s">
        <v>196</v>
      </c>
      <c r="C93" s="85" t="s">
        <v>207</v>
      </c>
      <c r="D93" s="116" t="s">
        <v>207</v>
      </c>
      <c r="F93" s="85" t="s">
        <v>207</v>
      </c>
      <c r="G93" s="85" t="s">
        <v>207</v>
      </c>
    </row>
    <row r="94" spans="1:7" x14ac:dyDescent="0.3">
      <c r="A94" s="84" t="s">
        <v>44</v>
      </c>
      <c r="C94" s="82">
        <v>1</v>
      </c>
      <c r="D94" s="106">
        <v>23738</v>
      </c>
      <c r="F94" s="85">
        <v>0.25</v>
      </c>
      <c r="G94" s="85">
        <v>0.14049728629177838</v>
      </c>
    </row>
    <row r="95" spans="1:7" x14ac:dyDescent="0.3">
      <c r="A95" s="84" t="s">
        <v>20</v>
      </c>
      <c r="C95" s="82">
        <v>7</v>
      </c>
      <c r="D95" s="106">
        <v>186792</v>
      </c>
      <c r="F95" s="85">
        <v>0.58333333333333337</v>
      </c>
      <c r="G95" s="85">
        <v>0.59499456900862902</v>
      </c>
    </row>
    <row r="96" spans="1:7" x14ac:dyDescent="0.3">
      <c r="A96" s="84" t="s">
        <v>197</v>
      </c>
      <c r="C96" s="85" t="s">
        <v>207</v>
      </c>
      <c r="D96" s="116" t="s">
        <v>207</v>
      </c>
      <c r="F96" s="85" t="s">
        <v>207</v>
      </c>
      <c r="G96" s="85" t="s">
        <v>207</v>
      </c>
    </row>
    <row r="97" spans="1:7" x14ac:dyDescent="0.3">
      <c r="A97" s="84" t="s">
        <v>43</v>
      </c>
      <c r="C97" s="82">
        <v>1</v>
      </c>
      <c r="D97" s="106">
        <v>22433</v>
      </c>
      <c r="F97" s="85">
        <v>1</v>
      </c>
      <c r="G97" s="85">
        <v>0.43700933122942359</v>
      </c>
    </row>
    <row r="98" spans="1:7" x14ac:dyDescent="0.3">
      <c r="A98" s="84" t="s">
        <v>21</v>
      </c>
      <c r="C98" s="82">
        <v>5</v>
      </c>
      <c r="D98" s="106">
        <v>112368</v>
      </c>
      <c r="F98" s="85">
        <v>0.625</v>
      </c>
      <c r="G98" s="85">
        <v>0.5425313106538302</v>
      </c>
    </row>
    <row r="99" spans="1:7" x14ac:dyDescent="0.3">
      <c r="A99" s="84" t="s">
        <v>27</v>
      </c>
      <c r="C99" s="82">
        <v>10</v>
      </c>
      <c r="D99" s="106">
        <v>156667</v>
      </c>
      <c r="F99" s="85">
        <v>0.83333333333333337</v>
      </c>
      <c r="G99" s="85">
        <v>0.6959946334485424</v>
      </c>
    </row>
    <row r="100" spans="1:7" x14ac:dyDescent="0.3">
      <c r="A100" s="84" t="s">
        <v>198</v>
      </c>
      <c r="C100" s="82">
        <v>1</v>
      </c>
      <c r="D100" s="106">
        <v>19450</v>
      </c>
      <c r="F100" s="85">
        <v>1</v>
      </c>
      <c r="G100" s="85">
        <v>1</v>
      </c>
    </row>
    <row r="101" spans="1:7" x14ac:dyDescent="0.3">
      <c r="A101" s="84" t="s">
        <v>9</v>
      </c>
      <c r="C101" s="82">
        <v>3</v>
      </c>
      <c r="D101" s="106">
        <v>66000</v>
      </c>
      <c r="F101" s="85">
        <v>0.5</v>
      </c>
      <c r="G101" s="85">
        <v>0.38353585188542738</v>
      </c>
    </row>
    <row r="102" spans="1:7" x14ac:dyDescent="0.3">
      <c r="A102" s="84" t="s">
        <v>199</v>
      </c>
      <c r="C102" s="85" t="s">
        <v>207</v>
      </c>
      <c r="D102" s="116" t="s">
        <v>207</v>
      </c>
      <c r="F102" s="85" t="s">
        <v>207</v>
      </c>
      <c r="G102" s="85" t="s">
        <v>207</v>
      </c>
    </row>
    <row r="103" spans="1:7" x14ac:dyDescent="0.3">
      <c r="A103" s="84" t="s">
        <v>2</v>
      </c>
      <c r="C103" s="82">
        <v>15</v>
      </c>
      <c r="D103" s="106">
        <v>365559</v>
      </c>
      <c r="F103" s="85">
        <v>0.65217391304347827</v>
      </c>
      <c r="G103" s="85">
        <v>0.61182753767027565</v>
      </c>
    </row>
    <row r="104" spans="1:7" x14ac:dyDescent="0.3">
      <c r="A104" s="84" t="s">
        <v>8</v>
      </c>
      <c r="C104" s="82">
        <v>21</v>
      </c>
      <c r="D104" s="106">
        <v>397871</v>
      </c>
      <c r="F104" s="85">
        <v>0.7</v>
      </c>
      <c r="G104" s="85">
        <v>0.6595512602673872</v>
      </c>
    </row>
    <row r="105" spans="1:7" x14ac:dyDescent="0.3">
      <c r="A105" s="84" t="s">
        <v>15</v>
      </c>
      <c r="C105" s="82">
        <v>12</v>
      </c>
      <c r="D105" s="106">
        <v>240968</v>
      </c>
      <c r="F105" s="85">
        <v>0.8</v>
      </c>
      <c r="G105" s="85">
        <v>0.80813473831067351</v>
      </c>
    </row>
    <row r="106" spans="1:7" x14ac:dyDescent="0.3">
      <c r="A106" s="84" t="s">
        <v>16</v>
      </c>
      <c r="C106" s="82">
        <v>2</v>
      </c>
      <c r="D106" s="106">
        <v>76023</v>
      </c>
      <c r="F106" s="85">
        <v>0.5</v>
      </c>
      <c r="G106" s="85">
        <v>0.60998467475989115</v>
      </c>
    </row>
    <row r="107" spans="1:7" x14ac:dyDescent="0.3">
      <c r="A107" s="84" t="s">
        <v>35</v>
      </c>
      <c r="C107" s="85" t="s">
        <v>207</v>
      </c>
      <c r="D107" s="116" t="s">
        <v>207</v>
      </c>
      <c r="F107" s="85" t="s">
        <v>207</v>
      </c>
      <c r="G107" s="85" t="s">
        <v>207</v>
      </c>
    </row>
    <row r="108" spans="1:7" x14ac:dyDescent="0.3">
      <c r="A108" s="84" t="s">
        <v>37</v>
      </c>
      <c r="C108" s="82">
        <v>3</v>
      </c>
      <c r="D108" s="106">
        <v>90612</v>
      </c>
      <c r="F108" s="85">
        <v>1</v>
      </c>
      <c r="G108" s="85">
        <v>0.9548256567508614</v>
      </c>
    </row>
    <row r="109" spans="1:7" x14ac:dyDescent="0.3">
      <c r="A109" s="84" t="s">
        <v>1</v>
      </c>
      <c r="C109" s="82">
        <v>13</v>
      </c>
      <c r="D109" s="106">
        <v>299477</v>
      </c>
      <c r="F109" s="85">
        <v>0.76470588235294112</v>
      </c>
      <c r="G109" s="85">
        <v>0.68024767914375339</v>
      </c>
    </row>
    <row r="110" spans="1:7" x14ac:dyDescent="0.3">
      <c r="A110" s="44" t="s">
        <v>79</v>
      </c>
      <c r="B110" s="86"/>
      <c r="C110" s="88">
        <f>SUM(C81:C109)</f>
        <v>116</v>
      </c>
      <c r="D110" s="115">
        <f>SUM(D81:D109)</f>
        <v>2630945</v>
      </c>
      <c r="E110" s="86"/>
      <c r="F110" s="89">
        <v>0.64804469273743015</v>
      </c>
      <c r="G110" s="89">
        <v>0.59274662131868716</v>
      </c>
    </row>
    <row r="111" spans="1:7" ht="3" customHeight="1" x14ac:dyDescent="0.3">
      <c r="A111" s="44"/>
      <c r="B111" s="86"/>
      <c r="C111" s="88"/>
      <c r="D111" s="115"/>
      <c r="E111" s="86"/>
      <c r="F111" s="89"/>
      <c r="G111" s="89"/>
    </row>
    <row r="112" spans="1:7" ht="8.25" customHeight="1" x14ac:dyDescent="0.3">
      <c r="F112" s="85"/>
      <c r="G112" s="85"/>
    </row>
    <row r="113" spans="1:7" x14ac:dyDescent="0.3">
      <c r="A113" s="90" t="s">
        <v>165</v>
      </c>
      <c r="C113" s="82">
        <v>0</v>
      </c>
      <c r="D113" s="106">
        <v>0</v>
      </c>
      <c r="F113" s="85" t="s">
        <v>207</v>
      </c>
      <c r="G113" s="85" t="s">
        <v>207</v>
      </c>
    </row>
    <row r="114" spans="1:7" ht="6.75" customHeight="1" x14ac:dyDescent="0.3">
      <c r="F114" s="85"/>
      <c r="G114" s="85"/>
    </row>
    <row r="115" spans="1:7" x14ac:dyDescent="0.3">
      <c r="A115" s="91" t="s">
        <v>95</v>
      </c>
      <c r="B115" s="86"/>
      <c r="C115" s="92">
        <f>C113+C110+C78+C61+C50+C44+C41+C38+C28+C22+C15</f>
        <v>289</v>
      </c>
      <c r="D115" s="114">
        <f>C113+D110+D78+D61+D50+D44+D41+D38+D28+D22+D15</f>
        <v>6937671</v>
      </c>
      <c r="E115" s="86"/>
      <c r="F115" s="93">
        <v>0.64222222222222225</v>
      </c>
      <c r="G115" s="93">
        <v>0.5940744047970743</v>
      </c>
    </row>
    <row r="117" spans="1:7" x14ac:dyDescent="0.3">
      <c r="A117" s="14" t="s">
        <v>208</v>
      </c>
    </row>
    <row r="118" spans="1:7" x14ac:dyDescent="0.3">
      <c r="F118" s="85"/>
      <c r="G118" s="85"/>
    </row>
    <row r="119" spans="1:7" x14ac:dyDescent="0.3">
      <c r="F119" s="85"/>
      <c r="G119" s="85"/>
    </row>
    <row r="120" spans="1:7" x14ac:dyDescent="0.3">
      <c r="F120" s="85"/>
      <c r="G120" s="85"/>
    </row>
    <row r="121" spans="1:7" x14ac:dyDescent="0.3">
      <c r="F121" s="85"/>
      <c r="G121" s="85"/>
    </row>
    <row r="122" spans="1:7" x14ac:dyDescent="0.3">
      <c r="F122" s="85"/>
      <c r="G122" s="85"/>
    </row>
    <row r="123" spans="1:7" x14ac:dyDescent="0.3">
      <c r="F123" s="85"/>
      <c r="G123" s="85"/>
    </row>
    <row r="124" spans="1:7" x14ac:dyDescent="0.3">
      <c r="F124" s="85"/>
      <c r="G124" s="85"/>
    </row>
    <row r="125" spans="1:7" x14ac:dyDescent="0.3">
      <c r="F125" s="85"/>
      <c r="G125" s="85"/>
    </row>
    <row r="126" spans="1:7" x14ac:dyDescent="0.3">
      <c r="F126" s="85"/>
      <c r="G126" s="85"/>
    </row>
    <row r="127" spans="1:7" x14ac:dyDescent="0.3">
      <c r="F127" s="85"/>
      <c r="G127" s="85"/>
    </row>
    <row r="128" spans="1:7" x14ac:dyDescent="0.3">
      <c r="F128" s="85"/>
      <c r="G128" s="85"/>
    </row>
    <row r="129" spans="6:7" x14ac:dyDescent="0.3">
      <c r="F129" s="85"/>
      <c r="G129" s="85"/>
    </row>
    <row r="130" spans="6:7" x14ac:dyDescent="0.3">
      <c r="F130" s="85"/>
      <c r="G130" s="85"/>
    </row>
    <row r="131" spans="6:7" x14ac:dyDescent="0.3">
      <c r="F131" s="85"/>
      <c r="G131" s="85"/>
    </row>
    <row r="132" spans="6:7" x14ac:dyDescent="0.3">
      <c r="F132" s="85"/>
      <c r="G132" s="85"/>
    </row>
    <row r="133" spans="6:7" x14ac:dyDescent="0.3">
      <c r="F133" s="85"/>
      <c r="G133" s="85"/>
    </row>
    <row r="134" spans="6:7" x14ac:dyDescent="0.3">
      <c r="F134" s="85"/>
      <c r="G134" s="85"/>
    </row>
    <row r="135" spans="6:7" x14ac:dyDescent="0.3">
      <c r="F135" s="85"/>
      <c r="G135" s="85"/>
    </row>
    <row r="136" spans="6:7" x14ac:dyDescent="0.3">
      <c r="F136" s="85"/>
      <c r="G136" s="85"/>
    </row>
    <row r="137" spans="6:7" x14ac:dyDescent="0.3">
      <c r="F137" s="85"/>
      <c r="G137" s="85"/>
    </row>
    <row r="138" spans="6:7" x14ac:dyDescent="0.3">
      <c r="F138" s="85"/>
      <c r="G138" s="85"/>
    </row>
    <row r="139" spans="6:7" x14ac:dyDescent="0.3">
      <c r="F139" s="85"/>
      <c r="G139" s="85"/>
    </row>
    <row r="140" spans="6:7" x14ac:dyDescent="0.3">
      <c r="F140" s="85"/>
      <c r="G140" s="85"/>
    </row>
    <row r="141" spans="6:7" x14ac:dyDescent="0.3">
      <c r="F141" s="85"/>
      <c r="G141" s="85"/>
    </row>
    <row r="142" spans="6:7" x14ac:dyDescent="0.3">
      <c r="F142" s="85"/>
      <c r="G142" s="85"/>
    </row>
    <row r="143" spans="6:7" x14ac:dyDescent="0.3">
      <c r="F143" s="85"/>
      <c r="G143" s="85"/>
    </row>
    <row r="144" spans="6:7" x14ac:dyDescent="0.3">
      <c r="F144" s="85"/>
      <c r="G144" s="85"/>
    </row>
    <row r="145" spans="6:7" x14ac:dyDescent="0.3">
      <c r="F145" s="85"/>
      <c r="G145" s="85"/>
    </row>
    <row r="146" spans="6:7" x14ac:dyDescent="0.3">
      <c r="F146" s="85"/>
      <c r="G146" s="85"/>
    </row>
    <row r="147" spans="6:7" x14ac:dyDescent="0.3">
      <c r="F147" s="85"/>
      <c r="G147" s="85"/>
    </row>
    <row r="148" spans="6:7" x14ac:dyDescent="0.3">
      <c r="F148" s="85"/>
      <c r="G148" s="85"/>
    </row>
    <row r="149" spans="6:7" x14ac:dyDescent="0.3">
      <c r="F149" s="85"/>
      <c r="G149" s="85"/>
    </row>
    <row r="150" spans="6:7" x14ac:dyDescent="0.3">
      <c r="F150" s="85"/>
      <c r="G150" s="85"/>
    </row>
    <row r="151" spans="6:7" x14ac:dyDescent="0.3">
      <c r="F151" s="85"/>
      <c r="G151" s="85"/>
    </row>
  </sheetData>
  <mergeCells count="6">
    <mergeCell ref="I5:I7"/>
    <mergeCell ref="A3:G3"/>
    <mergeCell ref="A2:G2"/>
    <mergeCell ref="A1:G1"/>
    <mergeCell ref="C5:D5"/>
    <mergeCell ref="A5:A6"/>
  </mergeCells>
  <pageMargins left="0.25" right="0.25" top="0.75" bottom="0.75" header="0.3" footer="0.3"/>
  <pageSetup paperSize="5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10" workbookViewId="0">
      <selection activeCell="D26" sqref="D26"/>
    </sheetView>
  </sheetViews>
  <sheetFormatPr defaultRowHeight="15" x14ac:dyDescent="0.25"/>
  <cols>
    <col min="1" max="1" width="101.28515625" customWidth="1"/>
    <col min="2" max="2" width="1.7109375" style="46" customWidth="1"/>
    <col min="3" max="3" width="11.28515625" style="16" customWidth="1"/>
    <col min="4" max="4" width="18.140625" style="108" customWidth="1"/>
    <col min="5" max="5" width="1.7109375" style="50" customWidth="1"/>
    <col min="6" max="6" width="11.28515625" style="16" customWidth="1"/>
    <col min="7" max="7" width="17" style="108" customWidth="1"/>
    <col min="8" max="8" width="1.7109375" style="50" customWidth="1"/>
    <col min="9" max="10" width="20.7109375" style="16" customWidth="1"/>
    <col min="11" max="11" width="4.140625" customWidth="1"/>
  </cols>
  <sheetData>
    <row r="1" spans="1:10" ht="16.5" x14ac:dyDescent="0.3">
      <c r="A1" s="124" t="s">
        <v>87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6.5" x14ac:dyDescent="0.3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8" x14ac:dyDescent="0.25">
      <c r="A3" s="129" t="s">
        <v>90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3">
      <c r="A4" s="17"/>
      <c r="B4" s="17"/>
      <c r="C4" s="28"/>
      <c r="D4" s="111"/>
      <c r="E4" s="47"/>
      <c r="F4" s="28"/>
      <c r="G4" s="111"/>
      <c r="H4" s="48"/>
      <c r="I4" s="32"/>
      <c r="J4" s="35"/>
    </row>
    <row r="5" spans="1:10" ht="30" x14ac:dyDescent="0.3">
      <c r="A5" s="127" t="s">
        <v>96</v>
      </c>
      <c r="B5" s="21"/>
      <c r="C5" s="125" t="s">
        <v>60</v>
      </c>
      <c r="D5" s="126"/>
      <c r="E5" s="49"/>
      <c r="F5" s="125" t="s">
        <v>61</v>
      </c>
      <c r="G5" s="126"/>
      <c r="H5" s="21"/>
      <c r="I5" s="33" t="s">
        <v>62</v>
      </c>
      <c r="J5" s="23" t="s">
        <v>63</v>
      </c>
    </row>
    <row r="6" spans="1:10" ht="15.75" x14ac:dyDescent="0.3">
      <c r="A6" s="128"/>
      <c r="B6" s="25"/>
      <c r="C6" s="29" t="s">
        <v>65</v>
      </c>
      <c r="D6" s="112" t="s">
        <v>66</v>
      </c>
      <c r="E6" s="49"/>
      <c r="F6" s="31" t="s">
        <v>65</v>
      </c>
      <c r="G6" s="112" t="s">
        <v>66</v>
      </c>
      <c r="H6" s="21"/>
      <c r="I6" s="34" t="s">
        <v>67</v>
      </c>
      <c r="J6" s="36" t="s">
        <v>67</v>
      </c>
    </row>
    <row r="7" spans="1:10" ht="7.5" customHeight="1" x14ac:dyDescent="0.3">
      <c r="A7" s="25"/>
      <c r="B7" s="25"/>
      <c r="C7" s="70"/>
      <c r="D7" s="113"/>
      <c r="E7" s="49"/>
      <c r="F7" s="68"/>
      <c r="G7" s="113"/>
      <c r="H7" s="21"/>
      <c r="I7" s="69"/>
      <c r="J7" s="69"/>
    </row>
    <row r="8" spans="1:10" ht="15.75" x14ac:dyDescent="0.3">
      <c r="A8" s="83" t="s">
        <v>97</v>
      </c>
      <c r="B8" s="94"/>
      <c r="C8" s="82">
        <v>11</v>
      </c>
      <c r="D8" s="106">
        <v>335027</v>
      </c>
      <c r="E8" s="95"/>
      <c r="F8" s="82">
        <v>8</v>
      </c>
      <c r="G8" s="106">
        <v>243362</v>
      </c>
      <c r="H8" s="95"/>
      <c r="I8" s="96">
        <f>F8/C8</f>
        <v>0.72727272727272729</v>
      </c>
      <c r="J8" s="85">
        <f>G8/D8</f>
        <v>0.72639518605963105</v>
      </c>
    </row>
    <row r="9" spans="1:10" ht="15.75" x14ac:dyDescent="0.3">
      <c r="A9" s="83" t="s">
        <v>98</v>
      </c>
      <c r="B9" s="94"/>
      <c r="C9" s="82">
        <v>3</v>
      </c>
      <c r="D9" s="106">
        <v>61309</v>
      </c>
      <c r="E9" s="95"/>
      <c r="F9" s="82">
        <v>2</v>
      </c>
      <c r="G9" s="106">
        <v>36309</v>
      </c>
      <c r="H9" s="95"/>
      <c r="I9" s="96">
        <f t="shared" ref="I9:I34" si="0">F9/C9</f>
        <v>0.66666666666666663</v>
      </c>
      <c r="J9" s="85">
        <f t="shared" ref="J9:J34" si="1">G9/D9</f>
        <v>0.59222952584449262</v>
      </c>
    </row>
    <row r="10" spans="1:10" ht="15.75" x14ac:dyDescent="0.3">
      <c r="A10" s="83" t="s">
        <v>99</v>
      </c>
      <c r="B10" s="94"/>
      <c r="C10" s="82">
        <v>1</v>
      </c>
      <c r="D10" s="106">
        <v>24982</v>
      </c>
      <c r="E10" s="95"/>
      <c r="F10" s="82">
        <v>1</v>
      </c>
      <c r="G10" s="106">
        <v>24982</v>
      </c>
      <c r="H10" s="95"/>
      <c r="I10" s="96">
        <f t="shared" si="0"/>
        <v>1</v>
      </c>
      <c r="J10" s="85">
        <f t="shared" si="1"/>
        <v>1</v>
      </c>
    </row>
    <row r="11" spans="1:10" ht="15.75" x14ac:dyDescent="0.3">
      <c r="A11" s="83" t="s">
        <v>101</v>
      </c>
      <c r="B11" s="94"/>
      <c r="C11" s="82">
        <v>3</v>
      </c>
      <c r="D11" s="106">
        <v>68045</v>
      </c>
      <c r="E11" s="95"/>
      <c r="F11" s="82">
        <v>2</v>
      </c>
      <c r="G11" s="106">
        <v>43086</v>
      </c>
      <c r="H11" s="95"/>
      <c r="I11" s="96">
        <f t="shared" si="0"/>
        <v>0.66666666666666663</v>
      </c>
      <c r="J11" s="85">
        <f t="shared" si="1"/>
        <v>0.63319861856124626</v>
      </c>
    </row>
    <row r="12" spans="1:10" ht="15.75" x14ac:dyDescent="0.3">
      <c r="A12" s="83" t="s">
        <v>102</v>
      </c>
      <c r="B12" s="94"/>
      <c r="C12" s="82">
        <v>14</v>
      </c>
      <c r="D12" s="106">
        <v>390074</v>
      </c>
      <c r="E12" s="95"/>
      <c r="F12" s="82">
        <v>10</v>
      </c>
      <c r="G12" s="106">
        <v>241214</v>
      </c>
      <c r="H12" s="95"/>
      <c r="I12" s="96">
        <f t="shared" si="0"/>
        <v>0.7142857142857143</v>
      </c>
      <c r="J12" s="85">
        <f t="shared" si="1"/>
        <v>0.61838010223701145</v>
      </c>
    </row>
    <row r="13" spans="1:10" ht="15.75" x14ac:dyDescent="0.3">
      <c r="A13" s="83" t="s">
        <v>103</v>
      </c>
      <c r="B13" s="94"/>
      <c r="C13" s="82">
        <v>4</v>
      </c>
      <c r="D13" s="106">
        <v>106541</v>
      </c>
      <c r="E13" s="95"/>
      <c r="F13" s="82">
        <v>3</v>
      </c>
      <c r="G13" s="106">
        <v>66009</v>
      </c>
      <c r="H13" s="95"/>
      <c r="I13" s="96">
        <f t="shared" si="0"/>
        <v>0.75</v>
      </c>
      <c r="J13" s="85">
        <f t="shared" si="1"/>
        <v>0.61956429918998324</v>
      </c>
    </row>
    <row r="14" spans="1:10" ht="15.75" x14ac:dyDescent="0.3">
      <c r="A14" s="83" t="s">
        <v>104</v>
      </c>
      <c r="B14" s="94"/>
      <c r="C14" s="82">
        <v>8</v>
      </c>
      <c r="D14" s="106">
        <v>214372</v>
      </c>
      <c r="E14" s="95"/>
      <c r="F14" s="82">
        <v>4</v>
      </c>
      <c r="G14" s="106">
        <v>99606</v>
      </c>
      <c r="H14" s="95"/>
      <c r="I14" s="96">
        <f t="shared" si="0"/>
        <v>0.5</v>
      </c>
      <c r="J14" s="85">
        <f t="shared" si="1"/>
        <v>0.46464090459574947</v>
      </c>
    </row>
    <row r="15" spans="1:10" ht="15.75" x14ac:dyDescent="0.3">
      <c r="A15" s="83" t="s">
        <v>105</v>
      </c>
      <c r="B15" s="94"/>
      <c r="C15" s="82">
        <v>13</v>
      </c>
      <c r="D15" s="106">
        <v>332890</v>
      </c>
      <c r="E15" s="95"/>
      <c r="F15" s="82">
        <v>5</v>
      </c>
      <c r="G15" s="106">
        <v>106078</v>
      </c>
      <c r="H15" s="95"/>
      <c r="I15" s="96">
        <f t="shared" si="0"/>
        <v>0.38461538461538464</v>
      </c>
      <c r="J15" s="85">
        <f t="shared" si="1"/>
        <v>0.31865781489380879</v>
      </c>
    </row>
    <row r="16" spans="1:10" ht="15.75" x14ac:dyDescent="0.3">
      <c r="A16" s="83" t="s">
        <v>106</v>
      </c>
      <c r="B16" s="94"/>
      <c r="C16" s="82">
        <v>38</v>
      </c>
      <c r="D16" s="106">
        <v>1094355</v>
      </c>
      <c r="E16" s="95"/>
      <c r="F16" s="82">
        <v>21</v>
      </c>
      <c r="G16" s="106">
        <v>536802</v>
      </c>
      <c r="H16" s="95"/>
      <c r="I16" s="96">
        <f t="shared" si="0"/>
        <v>0.55263157894736847</v>
      </c>
      <c r="J16" s="85">
        <f t="shared" si="1"/>
        <v>0.4905190728785449</v>
      </c>
    </row>
    <row r="17" spans="1:10" ht="15.75" x14ac:dyDescent="0.3">
      <c r="A17" s="83" t="s">
        <v>107</v>
      </c>
      <c r="B17" s="94"/>
      <c r="C17" s="82">
        <v>48</v>
      </c>
      <c r="D17" s="106">
        <v>1538043</v>
      </c>
      <c r="E17" s="95"/>
      <c r="F17" s="82">
        <v>34</v>
      </c>
      <c r="G17" s="106">
        <v>954279</v>
      </c>
      <c r="H17" s="95"/>
      <c r="I17" s="96">
        <f t="shared" si="0"/>
        <v>0.70833333333333337</v>
      </c>
      <c r="J17" s="85">
        <f t="shared" si="1"/>
        <v>0.62045014346152871</v>
      </c>
    </row>
    <row r="18" spans="1:10" s="61" customFormat="1" ht="15.75" x14ac:dyDescent="0.3">
      <c r="A18" s="83" t="s">
        <v>200</v>
      </c>
      <c r="B18" s="94"/>
      <c r="C18" s="82">
        <v>2</v>
      </c>
      <c r="D18" s="106">
        <v>79578</v>
      </c>
      <c r="E18" s="95"/>
      <c r="F18" s="82">
        <v>2</v>
      </c>
      <c r="G18" s="106">
        <v>79578</v>
      </c>
      <c r="H18" s="95"/>
      <c r="I18" s="96">
        <f t="shared" ref="I18" si="2">F18/C18</f>
        <v>1</v>
      </c>
      <c r="J18" s="85">
        <f t="shared" ref="J18" si="3">G18/D18</f>
        <v>1</v>
      </c>
    </row>
    <row r="19" spans="1:10" ht="15.75" x14ac:dyDescent="0.3">
      <c r="A19" s="83" t="s">
        <v>108</v>
      </c>
      <c r="B19" s="94"/>
      <c r="C19" s="82">
        <v>5</v>
      </c>
      <c r="D19" s="106">
        <v>123427</v>
      </c>
      <c r="E19" s="95"/>
      <c r="F19" s="82">
        <v>4</v>
      </c>
      <c r="G19" s="106">
        <v>114960</v>
      </c>
      <c r="H19" s="95"/>
      <c r="I19" s="96">
        <f t="shared" si="0"/>
        <v>0.8</v>
      </c>
      <c r="J19" s="85">
        <f t="shared" si="1"/>
        <v>0.93140074700025111</v>
      </c>
    </row>
    <row r="20" spans="1:10" ht="15.75" x14ac:dyDescent="0.3">
      <c r="A20" s="83" t="s">
        <v>109</v>
      </c>
      <c r="B20" s="94"/>
      <c r="C20" s="82">
        <v>39</v>
      </c>
      <c r="D20" s="106">
        <v>799417</v>
      </c>
      <c r="E20" s="95"/>
      <c r="F20" s="82">
        <v>33</v>
      </c>
      <c r="G20" s="106">
        <v>663858</v>
      </c>
      <c r="H20" s="95"/>
      <c r="I20" s="96">
        <f t="shared" si="0"/>
        <v>0.84615384615384615</v>
      </c>
      <c r="J20" s="85">
        <f t="shared" si="1"/>
        <v>0.83042767416754959</v>
      </c>
    </row>
    <row r="21" spans="1:10" ht="15.75" x14ac:dyDescent="0.3">
      <c r="A21" s="83" t="s">
        <v>110</v>
      </c>
      <c r="B21" s="94"/>
      <c r="C21" s="82">
        <v>2</v>
      </c>
      <c r="D21" s="106">
        <v>49981</v>
      </c>
      <c r="E21" s="95"/>
      <c r="F21" s="82">
        <v>2</v>
      </c>
      <c r="G21" s="106">
        <v>49981</v>
      </c>
      <c r="H21" s="95"/>
      <c r="I21" s="96">
        <f t="shared" si="0"/>
        <v>1</v>
      </c>
      <c r="J21" s="85">
        <f t="shared" si="1"/>
        <v>1</v>
      </c>
    </row>
    <row r="22" spans="1:10" ht="15.75" x14ac:dyDescent="0.3">
      <c r="A22" s="83" t="s">
        <v>111</v>
      </c>
      <c r="B22" s="94"/>
      <c r="C22" s="82">
        <v>33</v>
      </c>
      <c r="D22" s="106">
        <v>922257</v>
      </c>
      <c r="E22" s="95"/>
      <c r="F22" s="82">
        <v>18</v>
      </c>
      <c r="G22" s="106">
        <v>441611</v>
      </c>
      <c r="H22" s="95"/>
      <c r="I22" s="96">
        <f t="shared" si="0"/>
        <v>0.54545454545454541</v>
      </c>
      <c r="J22" s="85">
        <f t="shared" si="1"/>
        <v>0.47883724384851512</v>
      </c>
    </row>
    <row r="23" spans="1:10" ht="15.75" x14ac:dyDescent="0.3">
      <c r="A23" s="83" t="s">
        <v>112</v>
      </c>
      <c r="B23" s="94"/>
      <c r="C23" s="82">
        <v>24</v>
      </c>
      <c r="D23" s="106">
        <v>591555</v>
      </c>
      <c r="E23" s="95"/>
      <c r="F23" s="82">
        <v>16</v>
      </c>
      <c r="G23" s="106">
        <v>370493</v>
      </c>
      <c r="H23" s="95"/>
      <c r="I23" s="96">
        <f t="shared" si="0"/>
        <v>0.66666666666666663</v>
      </c>
      <c r="J23" s="85">
        <f t="shared" si="1"/>
        <v>0.62630355588237785</v>
      </c>
    </row>
    <row r="24" spans="1:10" ht="15.75" x14ac:dyDescent="0.3">
      <c r="A24" s="83" t="s">
        <v>113</v>
      </c>
      <c r="B24" s="94"/>
      <c r="C24" s="82">
        <v>2</v>
      </c>
      <c r="D24" s="106">
        <v>67650</v>
      </c>
      <c r="E24" s="95"/>
      <c r="F24" s="82">
        <v>1</v>
      </c>
      <c r="G24" s="106">
        <v>20000</v>
      </c>
      <c r="H24" s="95"/>
      <c r="I24" s="96">
        <f t="shared" si="0"/>
        <v>0.5</v>
      </c>
      <c r="J24" s="85">
        <f t="shared" si="1"/>
        <v>0.29563932002956395</v>
      </c>
    </row>
    <row r="25" spans="1:10" ht="15.75" x14ac:dyDescent="0.3">
      <c r="A25" s="83" t="s">
        <v>114</v>
      </c>
      <c r="B25" s="94"/>
      <c r="C25" s="82">
        <v>26</v>
      </c>
      <c r="D25" s="106">
        <v>583750</v>
      </c>
      <c r="E25" s="95"/>
      <c r="F25" s="82">
        <v>15</v>
      </c>
      <c r="G25" s="106">
        <v>365705</v>
      </c>
      <c r="H25" s="95"/>
      <c r="I25" s="96">
        <f t="shared" si="0"/>
        <v>0.57692307692307687</v>
      </c>
      <c r="J25" s="85">
        <f t="shared" si="1"/>
        <v>0.62647537473233406</v>
      </c>
    </row>
    <row r="26" spans="1:10" ht="15.75" x14ac:dyDescent="0.3">
      <c r="A26" s="83" t="s">
        <v>115</v>
      </c>
      <c r="B26" s="94"/>
      <c r="C26" s="82">
        <v>26</v>
      </c>
      <c r="D26" s="106">
        <v>590453</v>
      </c>
      <c r="E26" s="95"/>
      <c r="F26" s="82">
        <v>17</v>
      </c>
      <c r="G26" s="106">
        <v>355252</v>
      </c>
      <c r="H26" s="95"/>
      <c r="I26" s="96">
        <f t="shared" si="0"/>
        <v>0.65384615384615385</v>
      </c>
      <c r="J26" s="85">
        <f t="shared" si="1"/>
        <v>0.60166008132738757</v>
      </c>
    </row>
    <row r="27" spans="1:10" ht="15.75" x14ac:dyDescent="0.3">
      <c r="A27" s="83" t="s">
        <v>116</v>
      </c>
      <c r="B27" s="94"/>
      <c r="C27" s="82">
        <v>19</v>
      </c>
      <c r="D27" s="106">
        <v>429558</v>
      </c>
      <c r="E27" s="95"/>
      <c r="F27" s="82">
        <v>8</v>
      </c>
      <c r="G27" s="106">
        <v>198645</v>
      </c>
      <c r="H27" s="95"/>
      <c r="I27" s="96">
        <f t="shared" si="0"/>
        <v>0.42105263157894735</v>
      </c>
      <c r="J27" s="85">
        <f t="shared" si="1"/>
        <v>0.46244046205634631</v>
      </c>
    </row>
    <row r="28" spans="1:10" ht="15.75" x14ac:dyDescent="0.3">
      <c r="A28" s="83" t="s">
        <v>117</v>
      </c>
      <c r="B28" s="94"/>
      <c r="C28" s="82">
        <v>24</v>
      </c>
      <c r="D28" s="106">
        <v>531426</v>
      </c>
      <c r="E28" s="95"/>
      <c r="F28" s="82">
        <v>15</v>
      </c>
      <c r="G28" s="106">
        <v>336739</v>
      </c>
      <c r="H28" s="95"/>
      <c r="I28" s="96">
        <f t="shared" si="0"/>
        <v>0.625</v>
      </c>
      <c r="J28" s="85">
        <f t="shared" si="1"/>
        <v>0.63365172197069775</v>
      </c>
    </row>
    <row r="29" spans="1:10" ht="15.75" x14ac:dyDescent="0.3">
      <c r="A29" s="83" t="s">
        <v>118</v>
      </c>
      <c r="B29" s="94"/>
      <c r="C29" s="82">
        <v>30</v>
      </c>
      <c r="D29" s="106">
        <v>838736</v>
      </c>
      <c r="E29" s="95"/>
      <c r="F29" s="82">
        <v>21</v>
      </c>
      <c r="G29" s="106">
        <v>520961</v>
      </c>
      <c r="H29" s="95"/>
      <c r="I29" s="96">
        <f t="shared" si="0"/>
        <v>0.7</v>
      </c>
      <c r="J29" s="85">
        <f t="shared" si="1"/>
        <v>0.62112631388184125</v>
      </c>
    </row>
    <row r="30" spans="1:10" ht="15.75" x14ac:dyDescent="0.3">
      <c r="A30" s="83" t="s">
        <v>119</v>
      </c>
      <c r="B30" s="94"/>
      <c r="C30" s="82">
        <v>6</v>
      </c>
      <c r="D30" s="106">
        <v>163595</v>
      </c>
      <c r="E30" s="95"/>
      <c r="F30" s="82">
        <v>5</v>
      </c>
      <c r="G30" s="106">
        <v>135152</v>
      </c>
      <c r="H30" s="95"/>
      <c r="I30" s="96">
        <f t="shared" si="0"/>
        <v>0.83333333333333337</v>
      </c>
      <c r="J30" s="85">
        <f t="shared" si="1"/>
        <v>0.82613771814542014</v>
      </c>
    </row>
    <row r="31" spans="1:10" ht="15.75" x14ac:dyDescent="0.3">
      <c r="A31" s="83" t="s">
        <v>120</v>
      </c>
      <c r="B31" s="94"/>
      <c r="C31" s="82">
        <v>13</v>
      </c>
      <c r="D31" s="106">
        <v>248785</v>
      </c>
      <c r="E31" s="95"/>
      <c r="F31" s="82">
        <v>9</v>
      </c>
      <c r="G31" s="106">
        <v>173326</v>
      </c>
      <c r="H31" s="95"/>
      <c r="I31" s="96">
        <f t="shared" si="0"/>
        <v>0.69230769230769229</v>
      </c>
      <c r="J31" s="85">
        <f t="shared" si="1"/>
        <v>0.6966899129770685</v>
      </c>
    </row>
    <row r="32" spans="1:10" ht="15.75" x14ac:dyDescent="0.3">
      <c r="A32" s="83" t="s">
        <v>121</v>
      </c>
      <c r="B32" s="94"/>
      <c r="C32" s="82">
        <v>13</v>
      </c>
      <c r="D32" s="106">
        <v>338624</v>
      </c>
      <c r="E32" s="95"/>
      <c r="F32" s="82">
        <v>7</v>
      </c>
      <c r="G32" s="106">
        <v>159100</v>
      </c>
      <c r="H32" s="95"/>
      <c r="I32" s="96">
        <f t="shared" si="0"/>
        <v>0.53846153846153844</v>
      </c>
      <c r="J32" s="85">
        <f t="shared" si="1"/>
        <v>0.46984265734265734</v>
      </c>
    </row>
    <row r="33" spans="1:10" ht="15.75" x14ac:dyDescent="0.3">
      <c r="A33" s="83" t="s">
        <v>122</v>
      </c>
      <c r="B33" s="94"/>
      <c r="C33" s="82">
        <v>24</v>
      </c>
      <c r="D33" s="106">
        <v>617972</v>
      </c>
      <c r="E33" s="95"/>
      <c r="F33" s="82">
        <v>14</v>
      </c>
      <c r="G33" s="106">
        <v>307844</v>
      </c>
      <c r="H33" s="95"/>
      <c r="I33" s="96">
        <f t="shared" si="0"/>
        <v>0.58333333333333337</v>
      </c>
      <c r="J33" s="85">
        <f t="shared" si="1"/>
        <v>0.49815201983261376</v>
      </c>
    </row>
    <row r="34" spans="1:10" ht="15.75" x14ac:dyDescent="0.3">
      <c r="A34" s="83" t="s">
        <v>100</v>
      </c>
      <c r="B34" s="94"/>
      <c r="C34" s="82">
        <v>19</v>
      </c>
      <c r="D34" s="106">
        <v>535716</v>
      </c>
      <c r="E34" s="95"/>
      <c r="F34" s="82">
        <v>12</v>
      </c>
      <c r="G34" s="106">
        <v>292739</v>
      </c>
      <c r="H34" s="95"/>
      <c r="I34" s="96">
        <f t="shared" si="0"/>
        <v>0.63157894736842102</v>
      </c>
      <c r="J34" s="85">
        <f t="shared" si="1"/>
        <v>0.5464443847113023</v>
      </c>
    </row>
    <row r="35" spans="1:10" ht="7.5" customHeight="1" x14ac:dyDescent="0.3">
      <c r="A35" s="83"/>
      <c r="B35" s="94"/>
      <c r="C35" s="82"/>
      <c r="D35" s="106"/>
      <c r="E35" s="95"/>
      <c r="F35" s="82"/>
      <c r="G35" s="106"/>
      <c r="H35" s="95"/>
      <c r="I35" s="82"/>
      <c r="J35" s="82"/>
    </row>
    <row r="36" spans="1:10" ht="15.75" x14ac:dyDescent="0.3">
      <c r="A36" s="91" t="s">
        <v>95</v>
      </c>
      <c r="B36" s="97"/>
      <c r="C36" s="92">
        <f>SUM(C8:C34)</f>
        <v>450</v>
      </c>
      <c r="D36" s="114">
        <f>SUM(D8:D34)</f>
        <v>11678118</v>
      </c>
      <c r="E36" s="98">
        <f t="shared" ref="E36:H36" si="4">SUM(E8:E34)</f>
        <v>0</v>
      </c>
      <c r="F36" s="92">
        <f>SUM(F8:F34)</f>
        <v>289</v>
      </c>
      <c r="G36" s="114">
        <f>SUM(G8:G34)</f>
        <v>6937671</v>
      </c>
      <c r="H36" s="98">
        <f t="shared" si="4"/>
        <v>0</v>
      </c>
      <c r="I36" s="93">
        <f>F36/C36</f>
        <v>0.64222222222222225</v>
      </c>
      <c r="J36" s="93">
        <f>G36/D36</f>
        <v>0.5940744047970743</v>
      </c>
    </row>
    <row r="38" spans="1:10" ht="15.75" x14ac:dyDescent="0.3">
      <c r="A38" s="14" t="s">
        <v>208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25" right="0.25" top="0.75" bottom="0.7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4" workbookViewId="0">
      <selection activeCell="A16" sqref="A16"/>
    </sheetView>
  </sheetViews>
  <sheetFormatPr defaultRowHeight="15" x14ac:dyDescent="0.25"/>
  <cols>
    <col min="1" max="1" width="88.42578125" bestFit="1" customWidth="1"/>
    <col min="2" max="2" width="1.42578125" style="40" customWidth="1"/>
    <col min="3" max="3" width="14.42578125" style="16" customWidth="1"/>
    <col min="4" max="4" width="18.7109375" style="59" customWidth="1"/>
    <col min="5" max="5" width="1.42578125" style="40" customWidth="1"/>
    <col min="6" max="6" width="14.42578125" style="16" customWidth="1"/>
    <col min="7" max="7" width="18.7109375" style="59" customWidth="1"/>
    <col min="8" max="8" width="1.42578125" style="40" customWidth="1"/>
    <col min="9" max="9" width="18.42578125" style="41" customWidth="1"/>
    <col min="10" max="10" width="19.85546875" style="41" bestFit="1" customWidth="1"/>
    <col min="11" max="11" width="4" customWidth="1"/>
  </cols>
  <sheetData>
    <row r="1" spans="1:10" ht="16.5" x14ac:dyDescent="0.3">
      <c r="A1" s="124" t="s">
        <v>88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6.5" x14ac:dyDescent="0.3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8" x14ac:dyDescent="0.25">
      <c r="A3" s="129" t="s">
        <v>58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3">
      <c r="A4" s="17"/>
      <c r="B4" s="17"/>
      <c r="C4" s="28"/>
      <c r="D4" s="51"/>
      <c r="E4" s="18"/>
      <c r="F4" s="28"/>
      <c r="G4" s="51"/>
      <c r="H4" s="19"/>
      <c r="I4" s="53"/>
      <c r="J4" s="54"/>
    </row>
    <row r="5" spans="1:10" ht="30" x14ac:dyDescent="0.3">
      <c r="A5" s="127" t="s">
        <v>171</v>
      </c>
      <c r="B5" s="21"/>
      <c r="C5" s="125" t="s">
        <v>60</v>
      </c>
      <c r="D5" s="126"/>
      <c r="E5" s="22"/>
      <c r="F5" s="125" t="s">
        <v>61</v>
      </c>
      <c r="G5" s="126"/>
      <c r="H5" s="21"/>
      <c r="I5" s="55" t="s">
        <v>62</v>
      </c>
      <c r="J5" s="56" t="s">
        <v>63</v>
      </c>
    </row>
    <row r="6" spans="1:10" ht="15.75" x14ac:dyDescent="0.3">
      <c r="A6" s="128"/>
      <c r="B6" s="25"/>
      <c r="C6" s="29" t="s">
        <v>65</v>
      </c>
      <c r="D6" s="52" t="s">
        <v>66</v>
      </c>
      <c r="E6" s="26"/>
      <c r="F6" s="31" t="s">
        <v>65</v>
      </c>
      <c r="G6" s="52" t="s">
        <v>66</v>
      </c>
      <c r="H6" s="27"/>
      <c r="I6" s="57" t="s">
        <v>67</v>
      </c>
      <c r="J6" s="58" t="s">
        <v>67</v>
      </c>
    </row>
    <row r="7" spans="1:10" ht="8.25" customHeight="1" x14ac:dyDescent="0.3">
      <c r="A7" s="25"/>
      <c r="B7" s="25"/>
      <c r="C7" s="70"/>
      <c r="D7" s="99"/>
      <c r="E7" s="26"/>
      <c r="F7" s="68"/>
      <c r="G7" s="99"/>
      <c r="H7" s="27"/>
      <c r="I7" s="100"/>
      <c r="J7" s="100"/>
    </row>
    <row r="8" spans="1:10" ht="15.75" x14ac:dyDescent="0.3">
      <c r="A8" s="83" t="s">
        <v>123</v>
      </c>
      <c r="B8" s="81"/>
      <c r="C8" s="82">
        <v>2</v>
      </c>
      <c r="D8" s="109">
        <v>62953</v>
      </c>
      <c r="E8" s="81"/>
      <c r="F8" s="82">
        <v>1</v>
      </c>
      <c r="G8" s="109">
        <v>25028</v>
      </c>
      <c r="H8" s="81"/>
      <c r="I8" s="85">
        <f>F8/C8</f>
        <v>0.5</v>
      </c>
      <c r="J8" s="85">
        <f>G8/D8</f>
        <v>0.39756643845408479</v>
      </c>
    </row>
    <row r="9" spans="1:10" ht="15.75" x14ac:dyDescent="0.3">
      <c r="A9" s="83" t="s">
        <v>124</v>
      </c>
      <c r="B9" s="81"/>
      <c r="C9" s="82">
        <v>113</v>
      </c>
      <c r="D9" s="109">
        <v>3077344</v>
      </c>
      <c r="E9" s="81"/>
      <c r="F9" s="82">
        <v>79</v>
      </c>
      <c r="G9" s="109">
        <v>1939142</v>
      </c>
      <c r="H9" s="81"/>
      <c r="I9" s="85">
        <f t="shared" ref="I9:I33" si="0">F9/C9</f>
        <v>0.69911504424778759</v>
      </c>
      <c r="J9" s="85">
        <f t="shared" ref="J9:J33" si="1">G9/D9</f>
        <v>0.63013494753917665</v>
      </c>
    </row>
    <row r="10" spans="1:10" s="61" customFormat="1" ht="15.75" x14ac:dyDescent="0.3">
      <c r="A10" s="83" t="s">
        <v>201</v>
      </c>
      <c r="B10" s="81"/>
      <c r="C10" s="82">
        <v>1</v>
      </c>
      <c r="D10" s="109">
        <v>48510</v>
      </c>
      <c r="E10" s="81"/>
      <c r="F10" s="82">
        <v>1</v>
      </c>
      <c r="G10" s="109">
        <v>42510</v>
      </c>
      <c r="H10" s="81"/>
      <c r="I10" s="85">
        <f t="shared" ref="I10:I11" si="2">F10/C10</f>
        <v>1</v>
      </c>
      <c r="J10" s="85">
        <f t="shared" ref="J10:J11" si="3">G10/D10</f>
        <v>0.8763141620284477</v>
      </c>
    </row>
    <row r="11" spans="1:10" s="61" customFormat="1" ht="15.75" x14ac:dyDescent="0.3">
      <c r="A11" s="101" t="s">
        <v>202</v>
      </c>
      <c r="B11" s="81"/>
      <c r="C11" s="82">
        <v>5</v>
      </c>
      <c r="D11" s="109">
        <v>100570</v>
      </c>
      <c r="E11" s="81"/>
      <c r="F11" s="82">
        <v>2</v>
      </c>
      <c r="G11" s="109">
        <v>34529</v>
      </c>
      <c r="H11" s="81"/>
      <c r="I11" s="85">
        <f t="shared" si="2"/>
        <v>0.4</v>
      </c>
      <c r="J11" s="85">
        <f t="shared" si="3"/>
        <v>0.34333300188923138</v>
      </c>
    </row>
    <row r="12" spans="1:10" ht="15.75" x14ac:dyDescent="0.3">
      <c r="A12" s="83" t="s">
        <v>125</v>
      </c>
      <c r="B12" s="81"/>
      <c r="C12" s="82">
        <v>6</v>
      </c>
      <c r="D12" s="109">
        <v>205446</v>
      </c>
      <c r="E12" s="81"/>
      <c r="F12" s="82">
        <v>2</v>
      </c>
      <c r="G12" s="109">
        <v>65179</v>
      </c>
      <c r="H12" s="81"/>
      <c r="I12" s="85">
        <f t="shared" si="0"/>
        <v>0.33333333333333331</v>
      </c>
      <c r="J12" s="85">
        <f t="shared" si="1"/>
        <v>0.31725611596234532</v>
      </c>
    </row>
    <row r="13" spans="1:10" ht="15.75" x14ac:dyDescent="0.3">
      <c r="A13" s="83" t="s">
        <v>126</v>
      </c>
      <c r="B13" s="81"/>
      <c r="C13" s="82">
        <v>16</v>
      </c>
      <c r="D13" s="109">
        <v>300304</v>
      </c>
      <c r="E13" s="81"/>
      <c r="F13" s="82">
        <v>10</v>
      </c>
      <c r="G13" s="109">
        <v>201390</v>
      </c>
      <c r="H13" s="81"/>
      <c r="I13" s="85">
        <f t="shared" si="0"/>
        <v>0.625</v>
      </c>
      <c r="J13" s="85">
        <f t="shared" si="1"/>
        <v>0.67062043795620441</v>
      </c>
    </row>
    <row r="14" spans="1:10" ht="15.75" x14ac:dyDescent="0.3">
      <c r="A14" s="83" t="s">
        <v>127</v>
      </c>
      <c r="B14" s="81"/>
      <c r="C14" s="82">
        <v>7</v>
      </c>
      <c r="D14" s="109">
        <v>185265</v>
      </c>
      <c r="E14" s="81"/>
      <c r="F14" s="82">
        <v>2</v>
      </c>
      <c r="G14" s="109">
        <v>47940</v>
      </c>
      <c r="H14" s="81"/>
      <c r="I14" s="85">
        <f t="shared" si="0"/>
        <v>0.2857142857142857</v>
      </c>
      <c r="J14" s="85">
        <f t="shared" si="1"/>
        <v>0.25876447251234719</v>
      </c>
    </row>
    <row r="15" spans="1:10" ht="15.75" x14ac:dyDescent="0.3">
      <c r="A15" s="83" t="s">
        <v>106</v>
      </c>
      <c r="B15" s="81"/>
      <c r="C15" s="82">
        <v>37</v>
      </c>
      <c r="D15" s="109">
        <v>1010342</v>
      </c>
      <c r="E15" s="81"/>
      <c r="F15" s="82">
        <v>24</v>
      </c>
      <c r="G15" s="109">
        <v>599488</v>
      </c>
      <c r="H15" s="81"/>
      <c r="I15" s="85">
        <f t="shared" si="0"/>
        <v>0.64864864864864868</v>
      </c>
      <c r="J15" s="85">
        <f t="shared" si="1"/>
        <v>0.59335155818524821</v>
      </c>
    </row>
    <row r="16" spans="1:10" ht="15.75" x14ac:dyDescent="0.3">
      <c r="A16" s="83" t="s">
        <v>128</v>
      </c>
      <c r="B16" s="81"/>
      <c r="C16" s="82">
        <v>6</v>
      </c>
      <c r="D16" s="109">
        <v>118207</v>
      </c>
      <c r="E16" s="81"/>
      <c r="F16" s="82">
        <v>4</v>
      </c>
      <c r="G16" s="109">
        <v>80990</v>
      </c>
      <c r="H16" s="81"/>
      <c r="I16" s="85">
        <f t="shared" si="0"/>
        <v>0.66666666666666663</v>
      </c>
      <c r="J16" s="85">
        <f t="shared" si="1"/>
        <v>0.6851540094918237</v>
      </c>
    </row>
    <row r="17" spans="1:10" ht="15.75" x14ac:dyDescent="0.3">
      <c r="A17" s="83" t="s">
        <v>129</v>
      </c>
      <c r="B17" s="81"/>
      <c r="C17" s="82">
        <v>7</v>
      </c>
      <c r="D17" s="109">
        <v>253179</v>
      </c>
      <c r="E17" s="81"/>
      <c r="F17" s="82">
        <v>4</v>
      </c>
      <c r="G17" s="109">
        <v>124981</v>
      </c>
      <c r="H17" s="81"/>
      <c r="I17" s="85">
        <f t="shared" si="0"/>
        <v>0.5714285714285714</v>
      </c>
      <c r="J17" s="85">
        <f t="shared" si="1"/>
        <v>0.49364678745077595</v>
      </c>
    </row>
    <row r="18" spans="1:10" ht="15.75" x14ac:dyDescent="0.3">
      <c r="A18" s="83" t="s">
        <v>130</v>
      </c>
      <c r="B18" s="81"/>
      <c r="C18" s="82">
        <v>4</v>
      </c>
      <c r="D18" s="109">
        <v>89300</v>
      </c>
      <c r="E18" s="81"/>
      <c r="F18" s="82">
        <v>2</v>
      </c>
      <c r="G18" s="109">
        <v>50000</v>
      </c>
      <c r="H18" s="81"/>
      <c r="I18" s="85">
        <f t="shared" si="0"/>
        <v>0.5</v>
      </c>
      <c r="J18" s="85">
        <f t="shared" si="1"/>
        <v>0.55991041433370659</v>
      </c>
    </row>
    <row r="19" spans="1:10" ht="15.75" x14ac:dyDescent="0.3">
      <c r="A19" s="83" t="s">
        <v>131</v>
      </c>
      <c r="B19" s="81"/>
      <c r="C19" s="82">
        <v>21</v>
      </c>
      <c r="D19" s="109">
        <v>509011</v>
      </c>
      <c r="E19" s="81"/>
      <c r="F19" s="82">
        <v>13</v>
      </c>
      <c r="G19" s="109">
        <v>276927</v>
      </c>
      <c r="H19" s="81"/>
      <c r="I19" s="85">
        <f t="shared" si="0"/>
        <v>0.61904761904761907</v>
      </c>
      <c r="J19" s="85">
        <f t="shared" si="1"/>
        <v>0.54404914628564016</v>
      </c>
    </row>
    <row r="20" spans="1:10" ht="15.75" x14ac:dyDescent="0.3">
      <c r="A20" s="83" t="s">
        <v>132</v>
      </c>
      <c r="B20" s="81"/>
      <c r="C20" s="82">
        <v>7</v>
      </c>
      <c r="D20" s="109">
        <v>156179</v>
      </c>
      <c r="E20" s="81"/>
      <c r="F20" s="82">
        <v>3</v>
      </c>
      <c r="G20" s="109">
        <v>98900</v>
      </c>
      <c r="H20" s="81"/>
      <c r="I20" s="85">
        <f t="shared" si="0"/>
        <v>0.42857142857142855</v>
      </c>
      <c r="J20" s="85">
        <f t="shared" si="1"/>
        <v>0.63324774777658965</v>
      </c>
    </row>
    <row r="21" spans="1:10" ht="15.75" x14ac:dyDescent="0.3">
      <c r="A21" s="83" t="s">
        <v>133</v>
      </c>
      <c r="B21" s="81"/>
      <c r="C21" s="82">
        <v>1</v>
      </c>
      <c r="D21" s="109">
        <v>58300</v>
      </c>
      <c r="E21" s="81"/>
      <c r="F21" s="82">
        <v>1</v>
      </c>
      <c r="G21" s="109">
        <v>58300</v>
      </c>
      <c r="H21" s="81"/>
      <c r="I21" s="85">
        <f t="shared" si="0"/>
        <v>1</v>
      </c>
      <c r="J21" s="85">
        <f t="shared" si="1"/>
        <v>1</v>
      </c>
    </row>
    <row r="22" spans="1:10" ht="15.75" x14ac:dyDescent="0.3">
      <c r="A22" s="83" t="s">
        <v>134</v>
      </c>
      <c r="B22" s="81"/>
      <c r="C22" s="82">
        <v>2</v>
      </c>
      <c r="D22" s="109">
        <v>29932</v>
      </c>
      <c r="E22" s="81"/>
      <c r="F22" s="82">
        <v>1</v>
      </c>
      <c r="G22" s="109">
        <v>20000</v>
      </c>
      <c r="H22" s="81"/>
      <c r="I22" s="85">
        <f t="shared" si="0"/>
        <v>0.5</v>
      </c>
      <c r="J22" s="85">
        <f t="shared" si="1"/>
        <v>0.66818121074435388</v>
      </c>
    </row>
    <row r="23" spans="1:10" ht="15.75" x14ac:dyDescent="0.3">
      <c r="A23" s="83" t="s">
        <v>135</v>
      </c>
      <c r="B23" s="81"/>
      <c r="C23" s="82">
        <v>8</v>
      </c>
      <c r="D23" s="109">
        <v>141920</v>
      </c>
      <c r="E23" s="81"/>
      <c r="F23" s="82">
        <v>5</v>
      </c>
      <c r="G23" s="109">
        <v>100428</v>
      </c>
      <c r="H23" s="81"/>
      <c r="I23" s="85">
        <f t="shared" si="0"/>
        <v>0.625</v>
      </c>
      <c r="J23" s="85">
        <f t="shared" si="1"/>
        <v>0.70763810597519727</v>
      </c>
    </row>
    <row r="24" spans="1:10" ht="15.75" x14ac:dyDescent="0.3">
      <c r="A24" s="83" t="s">
        <v>136</v>
      </c>
      <c r="B24" s="81"/>
      <c r="C24" s="82">
        <v>3</v>
      </c>
      <c r="D24" s="109">
        <v>65082</v>
      </c>
      <c r="E24" s="81"/>
      <c r="F24" s="82">
        <v>3</v>
      </c>
      <c r="G24" s="109">
        <v>46582</v>
      </c>
      <c r="H24" s="81"/>
      <c r="I24" s="85">
        <f t="shared" si="0"/>
        <v>1</v>
      </c>
      <c r="J24" s="85">
        <f t="shared" si="1"/>
        <v>0.71574321625026893</v>
      </c>
    </row>
    <row r="25" spans="1:10" ht="15.75" x14ac:dyDescent="0.3">
      <c r="A25" s="83" t="s">
        <v>137</v>
      </c>
      <c r="B25" s="81"/>
      <c r="C25" s="82">
        <v>5</v>
      </c>
      <c r="D25" s="109">
        <v>154966</v>
      </c>
      <c r="E25" s="81"/>
      <c r="F25" s="82">
        <v>3</v>
      </c>
      <c r="G25" s="109">
        <v>74947</v>
      </c>
      <c r="H25" s="81"/>
      <c r="I25" s="85">
        <f t="shared" si="0"/>
        <v>0.6</v>
      </c>
      <c r="J25" s="85">
        <f t="shared" si="1"/>
        <v>0.48363511996179809</v>
      </c>
    </row>
    <row r="26" spans="1:10" ht="15.75" x14ac:dyDescent="0.3">
      <c r="A26" s="83" t="s">
        <v>138</v>
      </c>
      <c r="B26" s="81"/>
      <c r="C26" s="82">
        <v>1</v>
      </c>
      <c r="D26" s="109">
        <v>19067</v>
      </c>
      <c r="E26" s="81"/>
      <c r="F26" s="82">
        <v>1</v>
      </c>
      <c r="G26" s="109">
        <v>19067</v>
      </c>
      <c r="H26" s="81"/>
      <c r="I26" s="85">
        <f t="shared" si="0"/>
        <v>1</v>
      </c>
      <c r="J26" s="85">
        <f t="shared" si="1"/>
        <v>1</v>
      </c>
    </row>
    <row r="27" spans="1:10" ht="15.75" x14ac:dyDescent="0.3">
      <c r="A27" s="83" t="s">
        <v>139</v>
      </c>
      <c r="B27" s="81"/>
      <c r="C27" s="82">
        <v>2</v>
      </c>
      <c r="D27" s="109">
        <v>57153</v>
      </c>
      <c r="E27" s="81"/>
      <c r="F27" s="82">
        <v>2</v>
      </c>
      <c r="G27" s="109">
        <v>57153</v>
      </c>
      <c r="H27" s="81"/>
      <c r="I27" s="85">
        <f t="shared" si="0"/>
        <v>1</v>
      </c>
      <c r="J27" s="85">
        <f t="shared" si="1"/>
        <v>1</v>
      </c>
    </row>
    <row r="28" spans="1:10" ht="15.75" x14ac:dyDescent="0.3">
      <c r="A28" s="83" t="s">
        <v>140</v>
      </c>
      <c r="B28" s="81"/>
      <c r="C28" s="82">
        <v>5</v>
      </c>
      <c r="D28" s="109">
        <v>124641</v>
      </c>
      <c r="E28" s="81"/>
      <c r="F28" s="82">
        <v>4</v>
      </c>
      <c r="G28" s="109">
        <v>99641</v>
      </c>
      <c r="H28" s="81"/>
      <c r="I28" s="85">
        <f t="shared" si="0"/>
        <v>0.8</v>
      </c>
      <c r="J28" s="85">
        <f t="shared" si="1"/>
        <v>0.79942394557168184</v>
      </c>
    </row>
    <row r="29" spans="1:10" ht="15.75" x14ac:dyDescent="0.3">
      <c r="A29" s="83" t="s">
        <v>141</v>
      </c>
      <c r="B29" s="81"/>
      <c r="C29" s="82">
        <v>19</v>
      </c>
      <c r="D29" s="109">
        <v>794015</v>
      </c>
      <c r="E29" s="81"/>
      <c r="F29" s="82">
        <v>11</v>
      </c>
      <c r="G29" s="109">
        <v>352767</v>
      </c>
      <c r="H29" s="81"/>
      <c r="I29" s="85">
        <f t="shared" si="0"/>
        <v>0.57894736842105265</v>
      </c>
      <c r="J29" s="85">
        <f t="shared" si="1"/>
        <v>0.44428253874297086</v>
      </c>
    </row>
    <row r="30" spans="1:10" ht="15.75" x14ac:dyDescent="0.3">
      <c r="A30" s="83" t="s">
        <v>142</v>
      </c>
      <c r="B30" s="81"/>
      <c r="C30" s="82">
        <v>9</v>
      </c>
      <c r="D30" s="109">
        <v>244532</v>
      </c>
      <c r="E30" s="81"/>
      <c r="F30" s="82">
        <v>7</v>
      </c>
      <c r="G30" s="109">
        <v>170280</v>
      </c>
      <c r="H30" s="81"/>
      <c r="I30" s="85">
        <f t="shared" si="0"/>
        <v>0.77777777777777779</v>
      </c>
      <c r="J30" s="85">
        <f t="shared" si="1"/>
        <v>0.69635057988320548</v>
      </c>
    </row>
    <row r="31" spans="1:10" ht="15.75" x14ac:dyDescent="0.3">
      <c r="A31" s="83" t="s">
        <v>143</v>
      </c>
      <c r="B31" s="81"/>
      <c r="C31" s="82">
        <v>4</v>
      </c>
      <c r="D31" s="109">
        <v>78632</v>
      </c>
      <c r="E31" s="81"/>
      <c r="F31" s="82">
        <v>2</v>
      </c>
      <c r="G31" s="109">
        <v>48638</v>
      </c>
      <c r="H31" s="81"/>
      <c r="I31" s="85">
        <f t="shared" si="0"/>
        <v>0.5</v>
      </c>
      <c r="J31" s="85">
        <f t="shared" si="1"/>
        <v>0.61855224336148129</v>
      </c>
    </row>
    <row r="32" spans="1:10" ht="15.75" x14ac:dyDescent="0.3">
      <c r="A32" s="83" t="s">
        <v>172</v>
      </c>
      <c r="B32" s="81"/>
      <c r="C32" s="82">
        <v>8</v>
      </c>
      <c r="D32" s="109">
        <v>220031</v>
      </c>
      <c r="E32" s="81"/>
      <c r="F32" s="82">
        <v>8</v>
      </c>
      <c r="G32" s="109">
        <v>191131</v>
      </c>
      <c r="H32" s="81"/>
      <c r="I32" s="85">
        <f t="shared" si="0"/>
        <v>1</v>
      </c>
      <c r="J32" s="85">
        <f t="shared" si="1"/>
        <v>0.86865487135903574</v>
      </c>
    </row>
    <row r="33" spans="1:10" ht="15.75" x14ac:dyDescent="0.3">
      <c r="A33" s="83" t="s">
        <v>144</v>
      </c>
      <c r="B33" s="81"/>
      <c r="C33" s="82">
        <v>21</v>
      </c>
      <c r="D33" s="109">
        <v>516627</v>
      </c>
      <c r="E33" s="81"/>
      <c r="F33" s="82">
        <v>13</v>
      </c>
      <c r="G33" s="109">
        <v>303033</v>
      </c>
      <c r="H33" s="81"/>
      <c r="I33" s="85">
        <f t="shared" si="0"/>
        <v>0.61904761904761907</v>
      </c>
      <c r="J33" s="85">
        <f t="shared" si="1"/>
        <v>0.58656051658159558</v>
      </c>
    </row>
    <row r="34" spans="1:10" s="61" customFormat="1" ht="15.75" x14ac:dyDescent="0.3">
      <c r="A34" s="83" t="s">
        <v>203</v>
      </c>
      <c r="B34" s="81"/>
      <c r="C34" s="82">
        <v>4</v>
      </c>
      <c r="D34" s="109">
        <v>77235</v>
      </c>
      <c r="E34" s="81"/>
      <c r="F34" s="82">
        <v>3</v>
      </c>
      <c r="G34" s="109">
        <v>52391</v>
      </c>
      <c r="H34" s="81"/>
      <c r="I34" s="85">
        <f t="shared" ref="I34:I44" si="4">F34/C34</f>
        <v>0.75</v>
      </c>
      <c r="J34" s="85">
        <f t="shared" ref="J34:J44" si="5">G34/D34</f>
        <v>0.67833236227099114</v>
      </c>
    </row>
    <row r="35" spans="1:10" s="61" customFormat="1" ht="15.75" x14ac:dyDescent="0.3">
      <c r="A35" s="83" t="s">
        <v>204</v>
      </c>
      <c r="B35" s="81"/>
      <c r="C35" s="82">
        <v>1</v>
      </c>
      <c r="D35" s="109">
        <v>15325</v>
      </c>
      <c r="E35" s="81"/>
      <c r="F35" s="82">
        <v>1</v>
      </c>
      <c r="G35" s="109">
        <v>15325</v>
      </c>
      <c r="H35" s="81"/>
      <c r="I35" s="85">
        <f t="shared" si="4"/>
        <v>1</v>
      </c>
      <c r="J35" s="85">
        <f t="shared" si="5"/>
        <v>1</v>
      </c>
    </row>
    <row r="36" spans="1:10" ht="15.75" x14ac:dyDescent="0.3">
      <c r="A36" s="83" t="s">
        <v>145</v>
      </c>
      <c r="B36" s="81"/>
      <c r="C36" s="82">
        <v>9</v>
      </c>
      <c r="D36" s="109">
        <v>184747</v>
      </c>
      <c r="E36" s="81"/>
      <c r="F36" s="82">
        <v>4</v>
      </c>
      <c r="G36" s="109">
        <v>94855</v>
      </c>
      <c r="H36" s="81"/>
      <c r="I36" s="85">
        <f t="shared" si="4"/>
        <v>0.44444444444444442</v>
      </c>
      <c r="J36" s="85">
        <f t="shared" si="5"/>
        <v>0.51343188252041982</v>
      </c>
    </row>
    <row r="37" spans="1:10" ht="15.75" x14ac:dyDescent="0.3">
      <c r="A37" s="83" t="s">
        <v>146</v>
      </c>
      <c r="B37" s="81"/>
      <c r="C37" s="82">
        <v>1</v>
      </c>
      <c r="D37" s="109">
        <v>24982</v>
      </c>
      <c r="E37" s="81"/>
      <c r="F37" s="82">
        <v>1</v>
      </c>
      <c r="G37" s="109">
        <v>24982</v>
      </c>
      <c r="H37" s="81"/>
      <c r="I37" s="85">
        <f t="shared" si="4"/>
        <v>1</v>
      </c>
      <c r="J37" s="85">
        <f t="shared" si="5"/>
        <v>1</v>
      </c>
    </row>
    <row r="38" spans="1:10" ht="15.75" x14ac:dyDescent="0.3">
      <c r="A38" s="83" t="s">
        <v>147</v>
      </c>
      <c r="B38" s="81"/>
      <c r="C38" s="82">
        <v>9</v>
      </c>
      <c r="D38" s="109">
        <v>196381</v>
      </c>
      <c r="E38" s="81"/>
      <c r="F38" s="82">
        <v>5</v>
      </c>
      <c r="G38" s="109">
        <v>97614</v>
      </c>
      <c r="H38" s="81"/>
      <c r="I38" s="85">
        <f t="shared" si="4"/>
        <v>0.55555555555555558</v>
      </c>
      <c r="J38" s="85">
        <f t="shared" si="5"/>
        <v>0.49706437995529101</v>
      </c>
    </row>
    <row r="39" spans="1:10" s="61" customFormat="1" ht="15.75" x14ac:dyDescent="0.3">
      <c r="A39" s="83" t="s">
        <v>205</v>
      </c>
      <c r="B39" s="81"/>
      <c r="C39" s="82">
        <v>1</v>
      </c>
      <c r="D39" s="109">
        <v>24153</v>
      </c>
      <c r="E39" s="81"/>
      <c r="F39" s="82">
        <v>1</v>
      </c>
      <c r="G39" s="109">
        <v>24153</v>
      </c>
      <c r="H39" s="81"/>
      <c r="I39" s="85">
        <f t="shared" si="4"/>
        <v>1</v>
      </c>
      <c r="J39" s="85">
        <f t="shared" si="5"/>
        <v>1</v>
      </c>
    </row>
    <row r="40" spans="1:10" ht="15.75" x14ac:dyDescent="0.3">
      <c r="A40" s="83" t="s">
        <v>148</v>
      </c>
      <c r="B40" s="81"/>
      <c r="C40" s="82">
        <v>18</v>
      </c>
      <c r="D40" s="109">
        <v>414480</v>
      </c>
      <c r="E40" s="81"/>
      <c r="F40" s="82">
        <v>11</v>
      </c>
      <c r="G40" s="109">
        <v>246435</v>
      </c>
      <c r="H40" s="81"/>
      <c r="I40" s="85">
        <f t="shared" si="4"/>
        <v>0.61111111111111116</v>
      </c>
      <c r="J40" s="85">
        <f t="shared" si="5"/>
        <v>0.59456427330631156</v>
      </c>
    </row>
    <row r="41" spans="1:10" s="61" customFormat="1" ht="15.75" x14ac:dyDescent="0.3">
      <c r="A41" s="83" t="s">
        <v>209</v>
      </c>
      <c r="B41" s="81"/>
      <c r="C41" s="82">
        <v>3</v>
      </c>
      <c r="D41" s="109">
        <v>100082</v>
      </c>
      <c r="E41" s="81"/>
      <c r="F41" s="82">
        <v>1</v>
      </c>
      <c r="G41" s="109">
        <v>24960</v>
      </c>
      <c r="H41" s="81"/>
      <c r="I41" s="85">
        <f t="shared" si="4"/>
        <v>0.33333333333333331</v>
      </c>
      <c r="J41" s="85">
        <f t="shared" si="5"/>
        <v>0.24939549569353131</v>
      </c>
    </row>
    <row r="42" spans="1:10" ht="15.75" x14ac:dyDescent="0.3">
      <c r="A42" s="83" t="s">
        <v>149</v>
      </c>
      <c r="B42" s="81"/>
      <c r="C42" s="82">
        <v>19</v>
      </c>
      <c r="D42" s="109">
        <v>445365</v>
      </c>
      <c r="E42" s="81"/>
      <c r="F42" s="82">
        <v>13</v>
      </c>
      <c r="G42" s="109">
        <v>293965</v>
      </c>
      <c r="H42" s="81"/>
      <c r="I42" s="85">
        <f t="shared" si="4"/>
        <v>0.68421052631578949</v>
      </c>
      <c r="J42" s="85">
        <f t="shared" si="5"/>
        <v>0.66005411291861726</v>
      </c>
    </row>
    <row r="43" spans="1:10" s="61" customFormat="1" ht="15.75" x14ac:dyDescent="0.3">
      <c r="A43" s="83" t="s">
        <v>206</v>
      </c>
      <c r="B43" s="81"/>
      <c r="C43" s="82">
        <v>3</v>
      </c>
      <c r="D43" s="109">
        <v>65186</v>
      </c>
      <c r="E43" s="81"/>
      <c r="F43" s="82">
        <v>2</v>
      </c>
      <c r="G43" s="109">
        <v>42686</v>
      </c>
      <c r="H43" s="81"/>
      <c r="I43" s="85">
        <f t="shared" si="4"/>
        <v>0.66666666666666663</v>
      </c>
      <c r="J43" s="85">
        <f t="shared" si="5"/>
        <v>0.65483386003129507</v>
      </c>
    </row>
    <row r="44" spans="1:10" ht="15.75" x14ac:dyDescent="0.3">
      <c r="A44" s="83" t="s">
        <v>150</v>
      </c>
      <c r="B44" s="81"/>
      <c r="C44" s="82">
        <v>13</v>
      </c>
      <c r="D44" s="109">
        <v>261490</v>
      </c>
      <c r="E44" s="81"/>
      <c r="F44" s="82">
        <v>4</v>
      </c>
      <c r="G44" s="109">
        <v>70031</v>
      </c>
      <c r="H44" s="81"/>
      <c r="I44" s="85">
        <f t="shared" si="4"/>
        <v>0.30769230769230771</v>
      </c>
      <c r="J44" s="85">
        <f t="shared" si="5"/>
        <v>0.26781521281884585</v>
      </c>
    </row>
    <row r="45" spans="1:10" ht="15.75" x14ac:dyDescent="0.3">
      <c r="A45" s="83" t="s">
        <v>151</v>
      </c>
      <c r="B45" s="81"/>
      <c r="C45" s="82">
        <v>1</v>
      </c>
      <c r="D45" s="109">
        <v>25000</v>
      </c>
      <c r="E45" s="81"/>
      <c r="F45" s="82" t="s">
        <v>207</v>
      </c>
      <c r="G45" s="109" t="s">
        <v>207</v>
      </c>
      <c r="H45" s="81"/>
      <c r="I45" s="85" t="s">
        <v>207</v>
      </c>
      <c r="J45" s="85" t="s">
        <v>207</v>
      </c>
    </row>
    <row r="46" spans="1:10" ht="15.75" x14ac:dyDescent="0.3">
      <c r="A46" s="83" t="s">
        <v>152</v>
      </c>
      <c r="B46" s="81"/>
      <c r="C46" s="82">
        <v>11</v>
      </c>
      <c r="D46" s="109">
        <v>280431</v>
      </c>
      <c r="E46" s="81"/>
      <c r="F46" s="82">
        <v>8</v>
      </c>
      <c r="G46" s="109">
        <v>197270</v>
      </c>
      <c r="H46" s="81"/>
      <c r="I46" s="85">
        <f t="shared" ref="I46:I51" si="6">F46/C46</f>
        <v>0.72727272727272729</v>
      </c>
      <c r="J46" s="85">
        <f t="shared" ref="J46:J51" si="7">G46/D46</f>
        <v>0.7034528992871687</v>
      </c>
    </row>
    <row r="47" spans="1:10" ht="15.75" x14ac:dyDescent="0.3">
      <c r="A47" s="83" t="s">
        <v>153</v>
      </c>
      <c r="B47" s="81"/>
      <c r="C47" s="82">
        <v>17</v>
      </c>
      <c r="D47" s="109">
        <v>431325</v>
      </c>
      <c r="E47" s="81"/>
      <c r="F47" s="82">
        <v>11</v>
      </c>
      <c r="G47" s="109">
        <v>268524</v>
      </c>
      <c r="H47" s="81"/>
      <c r="I47" s="85">
        <f t="shared" si="6"/>
        <v>0.6470588235294118</v>
      </c>
      <c r="J47" s="85">
        <f t="shared" si="7"/>
        <v>0.62255607720396455</v>
      </c>
    </row>
    <row r="48" spans="1:10" ht="15.75" x14ac:dyDescent="0.3">
      <c r="A48" s="83" t="s">
        <v>154</v>
      </c>
      <c r="B48" s="81"/>
      <c r="C48" s="82">
        <v>1</v>
      </c>
      <c r="D48" s="109">
        <v>32020</v>
      </c>
      <c r="E48" s="81"/>
      <c r="F48" s="82">
        <v>1</v>
      </c>
      <c r="G48" s="109">
        <v>32020</v>
      </c>
      <c r="H48" s="81"/>
      <c r="I48" s="85">
        <f t="shared" si="6"/>
        <v>1</v>
      </c>
      <c r="J48" s="85">
        <f t="shared" si="7"/>
        <v>1</v>
      </c>
    </row>
    <row r="49" spans="1:10" ht="15.75" x14ac:dyDescent="0.3">
      <c r="A49" s="83" t="s">
        <v>155</v>
      </c>
      <c r="B49" s="81"/>
      <c r="C49" s="82">
        <v>8</v>
      </c>
      <c r="D49" s="109">
        <v>141780</v>
      </c>
      <c r="E49" s="81"/>
      <c r="F49" s="82">
        <v>7</v>
      </c>
      <c r="G49" s="109">
        <v>124815</v>
      </c>
      <c r="H49" s="81"/>
      <c r="I49" s="85">
        <f t="shared" si="6"/>
        <v>0.875</v>
      </c>
      <c r="J49" s="85">
        <f t="shared" si="7"/>
        <v>0.88034278459585269</v>
      </c>
    </row>
    <row r="50" spans="1:10" ht="15.75" x14ac:dyDescent="0.3">
      <c r="A50" s="83" t="s">
        <v>156</v>
      </c>
      <c r="B50" s="81"/>
      <c r="C50" s="82">
        <v>4</v>
      </c>
      <c r="D50" s="109">
        <v>109734</v>
      </c>
      <c r="E50" s="81"/>
      <c r="F50" s="82">
        <v>3</v>
      </c>
      <c r="G50" s="109">
        <v>61711</v>
      </c>
      <c r="H50" s="81"/>
      <c r="I50" s="85">
        <f t="shared" si="6"/>
        <v>0.75</v>
      </c>
      <c r="J50" s="85">
        <f t="shared" si="7"/>
        <v>0.56236900140339363</v>
      </c>
    </row>
    <row r="51" spans="1:10" ht="15.75" x14ac:dyDescent="0.3">
      <c r="A51" s="83" t="s">
        <v>157</v>
      </c>
      <c r="B51" s="81"/>
      <c r="C51" s="82">
        <v>7</v>
      </c>
      <c r="D51" s="109">
        <v>226894</v>
      </c>
      <c r="E51" s="81"/>
      <c r="F51" s="82">
        <v>5</v>
      </c>
      <c r="G51" s="109">
        <v>136963</v>
      </c>
      <c r="H51" s="81"/>
      <c r="I51" s="85">
        <f t="shared" si="6"/>
        <v>0.7142857142857143</v>
      </c>
      <c r="J51" s="85">
        <f t="shared" si="7"/>
        <v>0.60364311087997036</v>
      </c>
    </row>
    <row r="52" spans="1:10" ht="8.25" customHeight="1" x14ac:dyDescent="0.3">
      <c r="A52" s="83"/>
      <c r="B52" s="81"/>
      <c r="C52" s="82"/>
      <c r="D52" s="109"/>
      <c r="E52" s="81"/>
      <c r="F52" s="82"/>
      <c r="G52" s="109"/>
      <c r="H52" s="81"/>
      <c r="I52" s="85"/>
      <c r="J52" s="85"/>
    </row>
    <row r="53" spans="1:10" ht="15.75" x14ac:dyDescent="0.3">
      <c r="A53" s="102" t="s">
        <v>95</v>
      </c>
      <c r="B53" s="86"/>
      <c r="C53" s="103">
        <f>SUM(C8:C51)</f>
        <v>450</v>
      </c>
      <c r="D53" s="110">
        <f t="shared" ref="D53:E53" si="8">SUM(D8:D51)</f>
        <v>11678118</v>
      </c>
      <c r="E53" s="86">
        <f t="shared" si="8"/>
        <v>0</v>
      </c>
      <c r="F53" s="103">
        <f>SUM(F8:F51)</f>
        <v>289</v>
      </c>
      <c r="G53" s="110">
        <f>SUM(G8:G51)</f>
        <v>6937671</v>
      </c>
      <c r="H53" s="86"/>
      <c r="I53" s="104">
        <f>F53/C53</f>
        <v>0.64222222222222225</v>
      </c>
      <c r="J53" s="104">
        <f>G53/D53</f>
        <v>0.5940744047970743</v>
      </c>
    </row>
    <row r="55" spans="1:10" ht="15.75" x14ac:dyDescent="0.3">
      <c r="A55" s="14" t="s">
        <v>208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25" right="0.25" top="0.75" bottom="0.75" header="0.3" footer="0.3"/>
  <pageSetup scale="67" orientation="landscape" r:id="rId1"/>
  <ignoredErrors>
    <ignoredError sqref="I53:J5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31.7109375" bestFit="1" customWidth="1"/>
    <col min="2" max="2" width="1.42578125" style="40" customWidth="1"/>
    <col min="3" max="3" width="20.140625" style="16" customWidth="1"/>
    <col min="4" max="4" width="20.140625" style="30" customWidth="1"/>
    <col min="5" max="5" width="1.42578125" style="60" customWidth="1"/>
    <col min="6" max="6" width="20.140625" style="16" customWidth="1"/>
    <col min="7" max="7" width="20.140625" style="30" customWidth="1"/>
    <col min="8" max="8" width="1.42578125" style="60" customWidth="1"/>
    <col min="9" max="10" width="20.140625" style="41" customWidth="1"/>
  </cols>
  <sheetData>
    <row r="1" spans="1:10" ht="16.5" x14ac:dyDescent="0.3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6.5" x14ac:dyDescent="0.3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8" x14ac:dyDescent="0.25">
      <c r="A3" s="129" t="s">
        <v>91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3">
      <c r="A4" s="17"/>
      <c r="B4" s="17"/>
      <c r="C4" s="28"/>
      <c r="D4" s="51"/>
      <c r="E4" s="47"/>
      <c r="F4" s="28"/>
      <c r="G4" s="51"/>
      <c r="H4" s="48"/>
      <c r="I4" s="53"/>
      <c r="J4" s="54"/>
    </row>
    <row r="5" spans="1:10" ht="30" x14ac:dyDescent="0.3">
      <c r="A5" s="127" t="s">
        <v>170</v>
      </c>
      <c r="B5" s="21"/>
      <c r="C5" s="125" t="s">
        <v>60</v>
      </c>
      <c r="D5" s="126"/>
      <c r="E5" s="49"/>
      <c r="F5" s="125" t="s">
        <v>61</v>
      </c>
      <c r="G5" s="126"/>
      <c r="H5" s="21"/>
      <c r="I5" s="55" t="s">
        <v>62</v>
      </c>
      <c r="J5" s="56" t="s">
        <v>63</v>
      </c>
    </row>
    <row r="6" spans="1:10" ht="15.75" x14ac:dyDescent="0.3">
      <c r="A6" s="128"/>
      <c r="B6" s="25"/>
      <c r="C6" s="29" t="s">
        <v>65</v>
      </c>
      <c r="D6" s="52" t="s">
        <v>66</v>
      </c>
      <c r="E6" s="49"/>
      <c r="F6" s="31" t="s">
        <v>65</v>
      </c>
      <c r="G6" s="52" t="s">
        <v>66</v>
      </c>
      <c r="H6" s="21"/>
      <c r="I6" s="57" t="s">
        <v>67</v>
      </c>
      <c r="J6" s="58" t="s">
        <v>67</v>
      </c>
    </row>
    <row r="7" spans="1:10" ht="7.5" customHeight="1" x14ac:dyDescent="0.3">
      <c r="A7" s="25"/>
      <c r="B7" s="25"/>
      <c r="C7" s="70"/>
      <c r="D7" s="99"/>
      <c r="E7" s="49"/>
      <c r="F7" s="68"/>
      <c r="G7" s="99"/>
      <c r="H7" s="21"/>
      <c r="I7" s="100"/>
      <c r="J7" s="100"/>
    </row>
    <row r="8" spans="1:10" ht="15.75" x14ac:dyDescent="0.3">
      <c r="A8" s="45" t="s">
        <v>93</v>
      </c>
      <c r="B8" s="81"/>
      <c r="C8" s="82">
        <v>86</v>
      </c>
      <c r="D8" s="106">
        <v>2043165</v>
      </c>
      <c r="E8" s="105"/>
      <c r="F8" s="82">
        <v>49</v>
      </c>
      <c r="G8" s="106">
        <v>1116650</v>
      </c>
      <c r="H8" s="105"/>
      <c r="I8" s="85">
        <f t="shared" ref="I8:J12" si="0">F8/C8</f>
        <v>0.56976744186046513</v>
      </c>
      <c r="J8" s="85">
        <f t="shared" si="0"/>
        <v>0.54652952649443387</v>
      </c>
    </row>
    <row r="9" spans="1:10" ht="15.75" x14ac:dyDescent="0.3">
      <c r="A9" s="45" t="s">
        <v>94</v>
      </c>
      <c r="B9" s="81"/>
      <c r="C9" s="82">
        <v>363</v>
      </c>
      <c r="D9" s="106">
        <v>9616597</v>
      </c>
      <c r="E9" s="105"/>
      <c r="F9" s="82">
        <v>239</v>
      </c>
      <c r="G9" s="106">
        <v>5802665</v>
      </c>
      <c r="H9" s="105"/>
      <c r="I9" s="85">
        <f t="shared" si="0"/>
        <v>0.6584022038567493</v>
      </c>
      <c r="J9" s="85">
        <f t="shared" si="0"/>
        <v>0.60340107836483114</v>
      </c>
    </row>
    <row r="10" spans="1:10" ht="15.75" x14ac:dyDescent="0.3">
      <c r="A10" s="83" t="s">
        <v>165</v>
      </c>
      <c r="B10" s="81"/>
      <c r="C10" s="82">
        <v>1</v>
      </c>
      <c r="D10" s="106">
        <v>18356</v>
      </c>
      <c r="E10" s="105"/>
      <c r="F10" s="82">
        <v>1</v>
      </c>
      <c r="G10" s="106">
        <v>18356</v>
      </c>
      <c r="H10" s="105"/>
      <c r="I10" s="85">
        <f t="shared" si="0"/>
        <v>1</v>
      </c>
      <c r="J10" s="85">
        <f t="shared" si="0"/>
        <v>1</v>
      </c>
    </row>
    <row r="11" spans="1:10" s="61" customFormat="1" ht="6.75" customHeight="1" x14ac:dyDescent="0.3">
      <c r="A11" s="83"/>
      <c r="B11" s="81"/>
      <c r="C11" s="82"/>
      <c r="D11" s="106"/>
      <c r="E11" s="105"/>
      <c r="F11" s="82"/>
      <c r="G11" s="106"/>
      <c r="H11" s="105"/>
      <c r="I11" s="85"/>
      <c r="J11" s="85"/>
    </row>
    <row r="12" spans="1:10" ht="15.75" x14ac:dyDescent="0.3">
      <c r="A12" s="102" t="s">
        <v>95</v>
      </c>
      <c r="B12" s="86"/>
      <c r="C12" s="103">
        <f>SUM(C8:C10)</f>
        <v>450</v>
      </c>
      <c r="D12" s="107">
        <f>SUM(D8:D10)</f>
        <v>11678118</v>
      </c>
      <c r="E12" s="87"/>
      <c r="F12" s="103">
        <f>SUM(F8:F10)</f>
        <v>289</v>
      </c>
      <c r="G12" s="107">
        <f>SUM(G8:G10)</f>
        <v>6937671</v>
      </c>
      <c r="H12" s="87"/>
      <c r="I12" s="104">
        <f t="shared" si="0"/>
        <v>0.64222222222222225</v>
      </c>
      <c r="J12" s="104">
        <f t="shared" si="0"/>
        <v>0.5940744047970743</v>
      </c>
    </row>
    <row r="14" spans="1:10" ht="15.75" x14ac:dyDescent="0.3">
      <c r="A14" s="14" t="s">
        <v>208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C18" sqref="C18"/>
    </sheetView>
  </sheetViews>
  <sheetFormatPr defaultRowHeight="15" x14ac:dyDescent="0.25"/>
  <cols>
    <col min="1" max="1" width="24.85546875" customWidth="1"/>
    <col min="2" max="2" width="1.42578125" customWidth="1"/>
    <col min="3" max="3" width="17.42578125" style="16" customWidth="1"/>
    <col min="4" max="4" width="17.42578125" style="30" customWidth="1"/>
    <col min="5" max="5" width="1.42578125" style="16" customWidth="1"/>
    <col min="6" max="6" width="17.42578125" style="16" customWidth="1"/>
    <col min="7" max="7" width="17.42578125" style="30" customWidth="1"/>
    <col min="8" max="8" width="1.42578125" style="16" customWidth="1"/>
    <col min="9" max="10" width="20.140625" style="41" customWidth="1"/>
  </cols>
  <sheetData>
    <row r="1" spans="1:10" ht="16.5" x14ac:dyDescent="0.3">
      <c r="A1" s="124" t="s">
        <v>158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6.5" x14ac:dyDescent="0.3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8" x14ac:dyDescent="0.25">
      <c r="A3" s="129" t="s">
        <v>161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3">
      <c r="A4" s="17"/>
      <c r="B4" s="17"/>
      <c r="C4" s="28"/>
      <c r="D4" s="51"/>
      <c r="E4" s="47"/>
      <c r="F4" s="28"/>
      <c r="G4" s="51"/>
      <c r="H4" s="48"/>
      <c r="I4" s="53"/>
      <c r="J4" s="54"/>
    </row>
    <row r="5" spans="1:10" ht="30" x14ac:dyDescent="0.3">
      <c r="A5" s="130" t="s">
        <v>162</v>
      </c>
      <c r="B5" s="21"/>
      <c r="C5" s="125" t="s">
        <v>60</v>
      </c>
      <c r="D5" s="126"/>
      <c r="E5" s="49"/>
      <c r="F5" s="125" t="s">
        <v>61</v>
      </c>
      <c r="G5" s="126"/>
      <c r="H5" s="21"/>
      <c r="I5" s="55" t="s">
        <v>62</v>
      </c>
      <c r="J5" s="56" t="s">
        <v>63</v>
      </c>
    </row>
    <row r="6" spans="1:10" ht="15.75" x14ac:dyDescent="0.3">
      <c r="A6" s="131"/>
      <c r="B6" s="25"/>
      <c r="C6" s="29" t="s">
        <v>65</v>
      </c>
      <c r="D6" s="52" t="s">
        <v>66</v>
      </c>
      <c r="E6" s="49"/>
      <c r="F6" s="31" t="s">
        <v>65</v>
      </c>
      <c r="G6" s="52" t="s">
        <v>66</v>
      </c>
      <c r="H6" s="21"/>
      <c r="I6" s="57" t="s">
        <v>67</v>
      </c>
      <c r="J6" s="58" t="s">
        <v>67</v>
      </c>
    </row>
    <row r="7" spans="1:10" ht="7.5" customHeight="1" x14ac:dyDescent="0.3">
      <c r="A7" s="25"/>
      <c r="B7" s="25"/>
      <c r="C7" s="70"/>
      <c r="D7" s="99"/>
      <c r="E7" s="49"/>
      <c r="F7" s="68"/>
      <c r="G7" s="99"/>
      <c r="H7" s="21"/>
      <c r="I7" s="100"/>
      <c r="J7" s="100"/>
    </row>
    <row r="8" spans="1:10" ht="15.75" x14ac:dyDescent="0.3">
      <c r="A8" s="83" t="s">
        <v>163</v>
      </c>
      <c r="B8" s="83"/>
      <c r="C8" s="82">
        <v>223</v>
      </c>
      <c r="D8" s="106">
        <v>6041881</v>
      </c>
      <c r="E8" s="82"/>
      <c r="F8" s="82">
        <v>142</v>
      </c>
      <c r="G8" s="106">
        <v>3671910</v>
      </c>
      <c r="H8" s="82"/>
      <c r="I8" s="85">
        <f>F8/C8</f>
        <v>0.63677130044843044</v>
      </c>
      <c r="J8" s="85">
        <f>G8/D8</f>
        <v>0.60774285359145608</v>
      </c>
    </row>
    <row r="9" spans="1:10" ht="15.75" x14ac:dyDescent="0.3">
      <c r="A9" s="83" t="s">
        <v>164</v>
      </c>
      <c r="B9" s="83"/>
      <c r="C9" s="82">
        <v>226</v>
      </c>
      <c r="D9" s="106">
        <v>5622243</v>
      </c>
      <c r="E9" s="82"/>
      <c r="F9" s="82">
        <v>147</v>
      </c>
      <c r="G9" s="106">
        <v>3265761</v>
      </c>
      <c r="H9" s="82"/>
      <c r="I9" s="85">
        <f t="shared" ref="I9" si="0">F9/C9</f>
        <v>0.65044247787610621</v>
      </c>
      <c r="J9" s="85">
        <f t="shared" ref="J9" si="1">G9/D9</f>
        <v>0.58086443435475843</v>
      </c>
    </row>
    <row r="10" spans="1:10" ht="15.75" x14ac:dyDescent="0.3">
      <c r="A10" s="83" t="s">
        <v>165</v>
      </c>
      <c r="B10" s="83"/>
      <c r="C10" s="82">
        <v>1</v>
      </c>
      <c r="D10" s="106">
        <v>13994</v>
      </c>
      <c r="E10" s="82"/>
      <c r="F10" s="82" t="s">
        <v>207</v>
      </c>
      <c r="G10" s="106" t="s">
        <v>207</v>
      </c>
      <c r="H10" s="82"/>
      <c r="I10" s="85" t="s">
        <v>207</v>
      </c>
      <c r="J10" s="85" t="s">
        <v>207</v>
      </c>
    </row>
    <row r="11" spans="1:10" ht="6" customHeight="1" x14ac:dyDescent="0.3">
      <c r="A11" s="83"/>
      <c r="B11" s="83"/>
      <c r="C11" s="82"/>
      <c r="D11" s="106"/>
      <c r="E11" s="82"/>
      <c r="F11" s="82"/>
      <c r="G11" s="106"/>
      <c r="H11" s="82"/>
      <c r="I11" s="85"/>
      <c r="J11" s="85"/>
    </row>
    <row r="12" spans="1:10" ht="15.75" x14ac:dyDescent="0.3">
      <c r="A12" s="102" t="s">
        <v>95</v>
      </c>
      <c r="B12" s="86"/>
      <c r="C12" s="103">
        <f>SUM(C8:C11)</f>
        <v>450</v>
      </c>
      <c r="D12" s="107">
        <f>SUM(D8:D11)</f>
        <v>11678118</v>
      </c>
      <c r="E12" s="87"/>
      <c r="F12" s="103">
        <f>SUM(F8:F11)</f>
        <v>289</v>
      </c>
      <c r="G12" s="107">
        <f>SUM(G8:G11)</f>
        <v>6937671</v>
      </c>
      <c r="H12" s="87"/>
      <c r="I12" s="104">
        <f>F12/C12</f>
        <v>0.64222222222222225</v>
      </c>
      <c r="J12" s="104">
        <f>G12/D12</f>
        <v>0.5940744047970743</v>
      </c>
    </row>
    <row r="14" spans="1:10" ht="15.75" x14ac:dyDescent="0.3">
      <c r="A14" s="14" t="s">
        <v>208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7" right="0.7" top="0.75" bottom="0.75" header="0.3" footer="0.3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sqref="A1:J1"/>
    </sheetView>
  </sheetViews>
  <sheetFormatPr defaultRowHeight="15" x14ac:dyDescent="0.25"/>
  <cols>
    <col min="1" max="1" width="45.85546875" customWidth="1"/>
    <col min="2" max="2" width="1.7109375" customWidth="1"/>
    <col min="3" max="3" width="17.42578125" style="16" customWidth="1"/>
    <col min="4" max="4" width="17.42578125" style="30" customWidth="1"/>
    <col min="5" max="5" width="1.7109375" style="16" customWidth="1"/>
    <col min="6" max="6" width="17.42578125" style="16" customWidth="1"/>
    <col min="7" max="7" width="17.42578125" style="30" customWidth="1"/>
    <col min="8" max="8" width="1.7109375" style="16" customWidth="1"/>
    <col min="9" max="10" width="20.140625" style="41" customWidth="1"/>
  </cols>
  <sheetData>
    <row r="1" spans="1:10" ht="16.5" x14ac:dyDescent="0.3">
      <c r="A1" s="124" t="s">
        <v>210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6.5" x14ac:dyDescent="0.3">
      <c r="A2" s="123" t="s">
        <v>173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ht="18" x14ac:dyDescent="0.25">
      <c r="A3" s="129" t="s">
        <v>166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5.75" x14ac:dyDescent="0.3">
      <c r="A4" s="17"/>
      <c r="B4" s="17"/>
      <c r="C4" s="28"/>
      <c r="D4" s="51"/>
      <c r="E4" s="47"/>
      <c r="F4" s="28"/>
      <c r="G4" s="51"/>
      <c r="H4" s="48"/>
      <c r="I4" s="53"/>
      <c r="J4" s="54"/>
    </row>
    <row r="5" spans="1:10" ht="30" x14ac:dyDescent="0.3">
      <c r="A5" s="127" t="s">
        <v>167</v>
      </c>
      <c r="B5" s="21"/>
      <c r="C5" s="125" t="s">
        <v>60</v>
      </c>
      <c r="D5" s="126"/>
      <c r="E5" s="49"/>
      <c r="F5" s="125" t="s">
        <v>61</v>
      </c>
      <c r="G5" s="126"/>
      <c r="H5" s="21"/>
      <c r="I5" s="55" t="s">
        <v>62</v>
      </c>
      <c r="J5" s="56" t="s">
        <v>63</v>
      </c>
    </row>
    <row r="6" spans="1:10" ht="15.75" x14ac:dyDescent="0.3">
      <c r="A6" s="128"/>
      <c r="B6" s="25"/>
      <c r="C6" s="29" t="s">
        <v>65</v>
      </c>
      <c r="D6" s="52" t="s">
        <v>66</v>
      </c>
      <c r="E6" s="49"/>
      <c r="F6" s="31" t="s">
        <v>65</v>
      </c>
      <c r="G6" s="52" t="s">
        <v>66</v>
      </c>
      <c r="H6" s="21"/>
      <c r="I6" s="57" t="s">
        <v>67</v>
      </c>
      <c r="J6" s="58" t="s">
        <v>67</v>
      </c>
    </row>
    <row r="7" spans="1:10" ht="8.25" customHeight="1" x14ac:dyDescent="0.3">
      <c r="A7" s="25"/>
      <c r="B7" s="25"/>
      <c r="C7" s="70"/>
      <c r="D7" s="99"/>
      <c r="E7" s="49"/>
      <c r="F7" s="68"/>
      <c r="G7" s="99"/>
      <c r="H7" s="21"/>
      <c r="I7" s="100"/>
      <c r="J7" s="100"/>
    </row>
    <row r="8" spans="1:10" ht="15.75" x14ac:dyDescent="0.3">
      <c r="A8" s="83" t="s">
        <v>168</v>
      </c>
      <c r="B8" s="83"/>
      <c r="C8" s="82">
        <v>342</v>
      </c>
      <c r="D8" s="106">
        <v>8953154</v>
      </c>
      <c r="E8" s="82"/>
      <c r="F8" s="82">
        <v>211</v>
      </c>
      <c r="G8" s="106">
        <v>5113270</v>
      </c>
      <c r="H8" s="82"/>
      <c r="I8" s="85">
        <f>F8/C8</f>
        <v>0.61695906432748537</v>
      </c>
      <c r="J8" s="85">
        <f>G8/D8</f>
        <v>0.57111382201177374</v>
      </c>
    </row>
    <row r="9" spans="1:10" ht="15.75" x14ac:dyDescent="0.3">
      <c r="A9" s="83" t="s">
        <v>169</v>
      </c>
      <c r="B9" s="83"/>
      <c r="C9" s="82">
        <v>108</v>
      </c>
      <c r="D9" s="106">
        <v>2724964</v>
      </c>
      <c r="E9" s="82"/>
      <c r="F9" s="82">
        <v>78</v>
      </c>
      <c r="G9" s="106">
        <v>1824401</v>
      </c>
      <c r="H9" s="82"/>
      <c r="I9" s="85">
        <f>F9/C9</f>
        <v>0.72222222222222221</v>
      </c>
      <c r="J9" s="85">
        <f>G9/D9</f>
        <v>0.66951379908138231</v>
      </c>
    </row>
    <row r="10" spans="1:10" ht="8.25" customHeight="1" x14ac:dyDescent="0.3">
      <c r="A10" s="83"/>
      <c r="B10" s="83"/>
      <c r="C10" s="82"/>
      <c r="D10" s="106"/>
      <c r="E10" s="82"/>
      <c r="F10" s="82"/>
      <c r="G10" s="106"/>
      <c r="H10" s="82"/>
      <c r="I10" s="85"/>
      <c r="J10" s="85"/>
    </row>
    <row r="11" spans="1:10" ht="15.75" x14ac:dyDescent="0.3">
      <c r="A11" s="102" t="s">
        <v>95</v>
      </c>
      <c r="B11" s="86"/>
      <c r="C11" s="103">
        <f>SUM(C8:C9)</f>
        <v>450</v>
      </c>
      <c r="D11" s="107">
        <f>SUM(D8:D9)</f>
        <v>11678118</v>
      </c>
      <c r="E11" s="87"/>
      <c r="F11" s="103">
        <f>SUM(F8:F9)</f>
        <v>289</v>
      </c>
      <c r="G11" s="107">
        <f>SUM(G8:G9)</f>
        <v>6937671</v>
      </c>
      <c r="H11" s="87"/>
      <c r="I11" s="104">
        <f>F11/C11</f>
        <v>0.64222222222222225</v>
      </c>
      <c r="J11" s="104">
        <f>G11/D11</f>
        <v>0.5940744047970743</v>
      </c>
    </row>
    <row r="13" spans="1:10" ht="15.75" x14ac:dyDescent="0.3">
      <c r="A13" s="14" t="s">
        <v>208</v>
      </c>
    </row>
  </sheetData>
  <mergeCells count="6">
    <mergeCell ref="A1:J1"/>
    <mergeCell ref="A2:J2"/>
    <mergeCell ref="A3:J3"/>
    <mergeCell ref="C5:D5"/>
    <mergeCell ref="F5:G5"/>
    <mergeCell ref="A5:A6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 - Matières</vt:lpstr>
      <vt:lpstr>- 1 -</vt:lpstr>
      <vt:lpstr>- 2  -</vt:lpstr>
      <vt:lpstr>- 3 -</vt:lpstr>
      <vt:lpstr>- 4 -</vt:lpstr>
      <vt:lpstr>- 5 -</vt:lpstr>
      <vt:lpstr>- 6 -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2013-11-07T14:03:55Z</cp:lastPrinted>
  <dcterms:created xsi:type="dcterms:W3CDTF">2013-10-28T20:08:01Z</dcterms:created>
  <dcterms:modified xsi:type="dcterms:W3CDTF">2015-12-22T15:28:12Z</dcterms:modified>
</cp:coreProperties>
</file>