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12075"/>
  </bookViews>
  <sheets>
    <sheet name="Contents - Matières" sheetId="2" r:id="rId1"/>
    <sheet name="- 1 -" sheetId="3" r:id="rId2"/>
    <sheet name="- 2  -" sheetId="11" r:id="rId3"/>
    <sheet name="- 3 -" sheetId="12" r:id="rId4"/>
    <sheet name="- 4 -" sheetId="15" r:id="rId5"/>
    <sheet name="- 5-" sheetId="17" r:id="rId6"/>
  </sheets>
  <calcPr calcId="145621" iterateDelta="252"/>
</workbook>
</file>

<file path=xl/calcChain.xml><?xml version="1.0" encoding="utf-8"?>
<calcChain xmlns="http://schemas.openxmlformats.org/spreadsheetml/2006/main">
  <c r="J28" i="12" l="1"/>
  <c r="J29" i="12"/>
  <c r="J30" i="12"/>
  <c r="J31" i="12"/>
  <c r="J32" i="12"/>
  <c r="J33" i="12"/>
  <c r="J34" i="12"/>
  <c r="J35" i="12"/>
  <c r="J36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I25" i="12"/>
  <c r="I26" i="12"/>
  <c r="I28" i="12"/>
  <c r="I29" i="12"/>
  <c r="I30" i="12"/>
  <c r="I31" i="12"/>
  <c r="I32" i="12"/>
  <c r="I33" i="12"/>
  <c r="I34" i="12"/>
  <c r="I35" i="12"/>
  <c r="I36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23" i="12"/>
  <c r="J27" i="11"/>
  <c r="I27" i="11"/>
  <c r="D70" i="3" l="1"/>
  <c r="C70" i="3"/>
  <c r="D58" i="3"/>
  <c r="C58" i="3"/>
  <c r="D45" i="3"/>
  <c r="C45" i="3"/>
  <c r="D31" i="3"/>
  <c r="C31" i="3"/>
  <c r="D87" i="3" l="1"/>
  <c r="C87" i="3"/>
  <c r="D114" i="3" l="1"/>
  <c r="C114" i="3"/>
  <c r="D26" i="3"/>
  <c r="C26" i="3"/>
  <c r="C117" i="3" l="1"/>
  <c r="D117" i="3"/>
  <c r="I10" i="12"/>
  <c r="J10" i="12"/>
  <c r="I18" i="11" l="1"/>
  <c r="J18" i="11"/>
  <c r="G36" i="11"/>
  <c r="F36" i="11"/>
  <c r="D36" i="11"/>
  <c r="C36" i="11"/>
  <c r="J9" i="17" l="1"/>
  <c r="J8" i="17"/>
  <c r="I9" i="17"/>
  <c r="I8" i="17"/>
  <c r="G11" i="17"/>
  <c r="F11" i="17"/>
  <c r="D11" i="17"/>
  <c r="J11" i="17" s="1"/>
  <c r="C11" i="17"/>
  <c r="J9" i="15"/>
  <c r="J8" i="15"/>
  <c r="I9" i="15"/>
  <c r="I8" i="15"/>
  <c r="G11" i="15"/>
  <c r="F11" i="15"/>
  <c r="D11" i="15"/>
  <c r="C11" i="15"/>
  <c r="J11" i="15" l="1"/>
  <c r="I11" i="15"/>
  <c r="I11" i="17"/>
  <c r="I9" i="12" l="1"/>
  <c r="J9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J23" i="12"/>
  <c r="J25" i="12"/>
  <c r="J26" i="12"/>
  <c r="J8" i="12"/>
  <c r="I8" i="12"/>
  <c r="D52" i="12"/>
  <c r="E52" i="12"/>
  <c r="F52" i="12"/>
  <c r="G52" i="12"/>
  <c r="C52" i="12"/>
  <c r="J9" i="11"/>
  <c r="J11" i="11"/>
  <c r="J12" i="11"/>
  <c r="J13" i="11"/>
  <c r="J14" i="11"/>
  <c r="J15" i="11"/>
  <c r="J16" i="11"/>
  <c r="J17" i="11"/>
  <c r="J19" i="11"/>
  <c r="J20" i="11"/>
  <c r="J21" i="11"/>
  <c r="J22" i="11"/>
  <c r="J23" i="11"/>
  <c r="J24" i="11"/>
  <c r="J25" i="11"/>
  <c r="J26" i="11"/>
  <c r="J28" i="11"/>
  <c r="J29" i="11"/>
  <c r="J30" i="11"/>
  <c r="J31" i="11"/>
  <c r="J32" i="11"/>
  <c r="J33" i="11"/>
  <c r="J34" i="11"/>
  <c r="J8" i="11"/>
  <c r="I9" i="11"/>
  <c r="I11" i="11"/>
  <c r="I12" i="11"/>
  <c r="I13" i="11"/>
  <c r="I14" i="11"/>
  <c r="I15" i="11"/>
  <c r="I16" i="11"/>
  <c r="I17" i="11"/>
  <c r="I19" i="11"/>
  <c r="I20" i="11"/>
  <c r="I21" i="11"/>
  <c r="I22" i="11"/>
  <c r="I23" i="11"/>
  <c r="I24" i="11"/>
  <c r="I25" i="11"/>
  <c r="I26" i="11"/>
  <c r="I28" i="11"/>
  <c r="I29" i="11"/>
  <c r="I30" i="11"/>
  <c r="I31" i="11"/>
  <c r="I32" i="11"/>
  <c r="I33" i="11"/>
  <c r="I34" i="11"/>
  <c r="I8" i="11"/>
  <c r="E36" i="11"/>
  <c r="H36" i="11"/>
  <c r="J36" i="11" l="1"/>
  <c r="I36" i="11"/>
  <c r="I52" i="12"/>
  <c r="J52" i="12"/>
</calcChain>
</file>

<file path=xl/sharedStrings.xml><?xml version="1.0" encoding="utf-8"?>
<sst xmlns="http://schemas.openxmlformats.org/spreadsheetml/2006/main" count="351" uniqueCount="207">
  <si>
    <t>McGill University</t>
  </si>
  <si>
    <t>York University</t>
  </si>
  <si>
    <t>University of Ottawa</t>
  </si>
  <si>
    <t>University of Manitoba</t>
  </si>
  <si>
    <t>Université Laval</t>
  </si>
  <si>
    <t>University of Alberta</t>
  </si>
  <si>
    <t>Brock University</t>
  </si>
  <si>
    <t>University of Toronto</t>
  </si>
  <si>
    <t>University of Guelph</t>
  </si>
  <si>
    <t>The University of British Columbia</t>
  </si>
  <si>
    <t>Université de Saint-Boniface</t>
  </si>
  <si>
    <t>Université du Québec à Montréal</t>
  </si>
  <si>
    <t>Simon Fraser University</t>
  </si>
  <si>
    <t>Kwantlen Polytechnic University</t>
  </si>
  <si>
    <t>University of Waterloo</t>
  </si>
  <si>
    <t>University of Windsor</t>
  </si>
  <si>
    <t>University of Victoria</t>
  </si>
  <si>
    <t>Mount Allison University</t>
  </si>
  <si>
    <t>University of Regina</t>
  </si>
  <si>
    <t>Queen's University</t>
  </si>
  <si>
    <t>Ryerson University</t>
  </si>
  <si>
    <t>Institut national de la recherche scientifique</t>
  </si>
  <si>
    <t>Mount Royal University</t>
  </si>
  <si>
    <t>Université de Montréal</t>
  </si>
  <si>
    <t>Université du Québec à Trois-Rivières</t>
  </si>
  <si>
    <t>McMaster University</t>
  </si>
  <si>
    <t>The University of Western Ontario</t>
  </si>
  <si>
    <t>Concordia University</t>
  </si>
  <si>
    <t>University of Calgary</t>
  </si>
  <si>
    <t>Brandon University</t>
  </si>
  <si>
    <t>University of New Brunswick</t>
  </si>
  <si>
    <t>University of Prince Edward Island</t>
  </si>
  <si>
    <t>The University of Winnipeg</t>
  </si>
  <si>
    <t>Carleton University</t>
  </si>
  <si>
    <t>Victoria University, Toronto</t>
  </si>
  <si>
    <t>Dalhousie University</t>
  </si>
  <si>
    <t>Wilfrid Laurier University</t>
  </si>
  <si>
    <t>University of Saskatchewan</t>
  </si>
  <si>
    <t>Vancouver Island University</t>
  </si>
  <si>
    <t>Saint Mary's University</t>
  </si>
  <si>
    <t>Athabasca University</t>
  </si>
  <si>
    <t>Royal Military College of Canada</t>
  </si>
  <si>
    <t>OCAD University</t>
  </si>
  <si>
    <t>Université de Moncton</t>
  </si>
  <si>
    <t>Université de Sherbrooke</t>
  </si>
  <si>
    <t>Huron University College</t>
  </si>
  <si>
    <t>Memorial University of Newfoundland</t>
  </si>
  <si>
    <t>Université du Québec à Chicoutimi</t>
  </si>
  <si>
    <t>Université du Québec en Outaouais</t>
  </si>
  <si>
    <t>Table of Contents / Table des matières</t>
  </si>
  <si>
    <t>Name / Nom</t>
  </si>
  <si>
    <t>List of Tables / Liste de tableaux</t>
  </si>
  <si>
    <t>Table 2</t>
  </si>
  <si>
    <t>BY THE ADMINISTERING ORGANIZATION / SELON L'ORGANISME ADMINISTRATEUR</t>
  </si>
  <si>
    <t>Table 3</t>
  </si>
  <si>
    <t>Table 4</t>
  </si>
  <si>
    <t>BY APPLICATION RESEARCH AREA / SELON LE DOMAINE DE RECHERCHE DE LA DEMANDE</t>
  </si>
  <si>
    <t>BY ADMINISTERING ORGANIZATION /  SELON L'ORGANISME ADMINISTRATEUR</t>
  </si>
  <si>
    <t>Applications / Demandes</t>
  </si>
  <si>
    <t>Awards / Subventions</t>
  </si>
  <si>
    <t>Success Rate /
Taux de réussite</t>
  </si>
  <si>
    <t>Funding Rate /
Taux de financement</t>
  </si>
  <si>
    <t>Institution / Établissement</t>
  </si>
  <si>
    <t>#</t>
  </si>
  <si>
    <t>$</t>
  </si>
  <si>
    <t>%</t>
  </si>
  <si>
    <t>Table / Tableau 1</t>
  </si>
  <si>
    <t>Alberta</t>
  </si>
  <si>
    <t>British Columbia / Colombie-Britannique</t>
  </si>
  <si>
    <t>Total Alberta</t>
  </si>
  <si>
    <t>Total British Columbia / Colombie-Britannique</t>
  </si>
  <si>
    <t xml:space="preserve">Total New Brunswick / Nouveau-Brunswick  </t>
  </si>
  <si>
    <t xml:space="preserve">New Brunswick / Nouveau-Brunswick  </t>
  </si>
  <si>
    <t>Total Manitoba</t>
  </si>
  <si>
    <t>Manitoba</t>
  </si>
  <si>
    <t>Total Saskatchewan</t>
  </si>
  <si>
    <t>Saskatchewan</t>
  </si>
  <si>
    <t>Total Ontario</t>
  </si>
  <si>
    <t>Ontario</t>
  </si>
  <si>
    <t>Total Québec</t>
  </si>
  <si>
    <t>Québec</t>
  </si>
  <si>
    <t xml:space="preserve">Prince Edward Island / Île-du-Prince-Édouard  </t>
  </si>
  <si>
    <t xml:space="preserve">Total Nova Scotia / Nouvelle-Écosse  </t>
  </si>
  <si>
    <t xml:space="preserve">Nova Scotia / Nouvelle-Écosse  </t>
  </si>
  <si>
    <t xml:space="preserve">Newfoundland and Labrador / Terre-Neuve-et-Labrador  </t>
  </si>
  <si>
    <t>Table / Tableau 2</t>
  </si>
  <si>
    <t>Table / Tableau 3</t>
  </si>
  <si>
    <t>BY APPLICATION DISCIPLINE / SELON LA DISCIPLINE DE LA DEMANDE</t>
  </si>
  <si>
    <t>Table 1</t>
  </si>
  <si>
    <t>Total</t>
  </si>
  <si>
    <t xml:space="preserve">Discipline </t>
  </si>
  <si>
    <t>Anthropology / Anthropologie</t>
  </si>
  <si>
    <t>Archaeology / Archéologie</t>
  </si>
  <si>
    <t>Archival Science / Archivistique</t>
  </si>
  <si>
    <t>Urban and Regional Studies, Environmental Studies / Urbanisme, aménagement régional et études environnementales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</si>
  <si>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</si>
  <si>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</si>
  <si>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</si>
  <si>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</si>
  <si>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</si>
  <si>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</si>
  <si>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</si>
  <si>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</si>
  <si>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</si>
  <si>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</si>
  <si>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</si>
  <si>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</si>
  <si>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</si>
  <si>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/ Littératures et langues modernes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</si>
  <si>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</si>
  <si>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</si>
  <si>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</si>
  <si>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</si>
  <si>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</si>
  <si>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</si>
  <si>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</si>
  <si>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</si>
  <si>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</si>
  <si>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</si>
  <si>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</si>
  <si>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</si>
  <si>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</si>
  <si>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</si>
  <si>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</si>
  <si>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</si>
  <si>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</si>
  <si>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</si>
  <si>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</si>
  <si>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</si>
  <si>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</si>
  <si>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</si>
  <si>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</si>
  <si>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</si>
  <si>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</si>
  <si>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</si>
  <si>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</si>
  <si>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</si>
  <si>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</si>
  <si>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</si>
  <si>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</si>
  <si>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</si>
  <si>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</si>
  <si>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</si>
  <si>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</si>
  <si>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</si>
  <si>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</si>
  <si>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</si>
  <si>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</si>
  <si>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</si>
  <si>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Table / Tableau 5</t>
  </si>
  <si>
    <t>Table / Tableau 7</t>
  </si>
  <si>
    <t>Table 5</t>
  </si>
  <si>
    <t>BY GENDER /  SELON LE SEXE</t>
  </si>
  <si>
    <t>Gender / Sexe</t>
  </si>
  <si>
    <t>Female / Femmes</t>
  </si>
  <si>
    <t>Male / Hommes</t>
  </si>
  <si>
    <t>BY APPLICATION LANGUAGE / SELON LA LANGUE DE LA DEMANDE</t>
  </si>
  <si>
    <t>Application Language / Langue de la demande</t>
  </si>
  <si>
    <t>English / Anglais</t>
  </si>
  <si>
    <t>French / français</t>
  </si>
  <si>
    <t>Area of Research /  Domaine de recherche</t>
  </si>
  <si>
    <t>Success Rate / Taux de réussite</t>
  </si>
  <si>
    <t>Grant MacEwan University</t>
  </si>
  <si>
    <t>University of Lethbridge</t>
  </si>
  <si>
    <t>Thompson Rivers University</t>
  </si>
  <si>
    <t>Acadia University</t>
  </si>
  <si>
    <t>Cape Breton University</t>
  </si>
  <si>
    <t>Mount Saint Vincent University</t>
  </si>
  <si>
    <t>Nova Scotia College of Art and Design University</t>
  </si>
  <si>
    <t>Université Sainte-Anne</t>
  </si>
  <si>
    <t>Centre for Community Based Research</t>
  </si>
  <si>
    <t>Laurentian University</t>
  </si>
  <si>
    <t>Trent University</t>
  </si>
  <si>
    <t>Folklore / Folklore</t>
  </si>
  <si>
    <t>Canada's Official Languages / Langues officielles du Canada</t>
  </si>
  <si>
    <t>Leisure, recreation and tourism / Loisirs et tourisme</t>
  </si>
  <si>
    <t>Literacy / Alphabétisation</t>
  </si>
  <si>
    <t>Northern development / Développement du Nord</t>
  </si>
  <si>
    <t>Population studies / Études de la population</t>
  </si>
  <si>
    <t>-</t>
  </si>
  <si>
    <t>Connection Grants 2015-16 / Subventions Connexion 2015-2016</t>
  </si>
  <si>
    <t>MindFuel</t>
  </si>
  <si>
    <t>Southern Alberta Institute of Technology</t>
  </si>
  <si>
    <t>The Banff Centre</t>
  </si>
  <si>
    <t>Canadian Mennonite University</t>
  </si>
  <si>
    <t>Canadian Council for Aboriginal Business</t>
  </si>
  <si>
    <t>Humber College Institute of Technology and Advanced Learning</t>
  </si>
  <si>
    <t>King's University College at Western University</t>
  </si>
  <si>
    <t>Tyndale University College &amp; Seminary</t>
  </si>
  <si>
    <t>Bishop's University</t>
  </si>
  <si>
    <t>École Polytechnique de Montréal</t>
  </si>
  <si>
    <t>Université du Québec en Abitibi-Témiscamingue</t>
  </si>
  <si>
    <t>Cégep Marie-Victorin</t>
  </si>
  <si>
    <t xml:space="preserve">         Douglas College</t>
  </si>
  <si>
    <t xml:space="preserve">         Emily Carr University of Art + Design</t>
  </si>
  <si>
    <t>Royal Roads University</t>
  </si>
  <si>
    <t>Selkirk College</t>
  </si>
  <si>
    <t>Trinity Western University</t>
  </si>
  <si>
    <t>St. Thomas University</t>
  </si>
  <si>
    <t>St. Francis Xavier University</t>
  </si>
  <si>
    <t>University of King's College (Halifax)</t>
  </si>
  <si>
    <t>Mediaeval Studies</t>
  </si>
  <si>
    <t>Fisheries</t>
  </si>
  <si>
    <t>CSP - 2016-04-11</t>
  </si>
  <si>
    <t>Official Language Minority Communities / Commun. de langue offic. en situation minoritaire</t>
  </si>
  <si>
    <t>Innovation, Industrial and Tech. Develop / Innovation, dév. industriel et technologique</t>
  </si>
  <si>
    <t>International Relations, Development / Relations internation., commerce et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</si>
</sst>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-&quot;$&quot;* #,##0.00_-;\-&quot;$&quot;* #,##0.00_-;_-&quot;$&quot;* &quot;-&quot;??_-;_-@_-"/>
    <numFmt numFmtId="167" formatCode="0.0%"/>
    <numFmt numFmtId="168" formatCode="_-* #,##0.0_-;\-* #,##0.0_-;_-* &quot;-&quot;?_-;_-@_-"/>
    <numFmt numFmtId="169" formatCode="_-&quot;$&quot;* #,##0_-;\-&quot;$&quot;* #,##0_-;_-&quot;$&quot;* &quot;-&quot;??_-;_-@_-"/>
    <numFmt numFmtId="171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name val="Tms Rmn"/>
    </font>
    <font>
      <sz val="9"/>
      <name val="Trebuchet MS"/>
      <family val="2"/>
    </font>
    <font>
      <b/>
      <sz val="12"/>
      <name val="Trebuchet MS"/>
      <family val="2"/>
    </font>
    <font>
      <b/>
      <sz val="10"/>
      <color indexed="8"/>
      <name val="Trebuchet MS"/>
      <family val="2"/>
    </font>
    <font>
      <sz val="10"/>
      <name val="Helv"/>
    </font>
    <font>
      <sz val="11"/>
      <name val="Calibri"/>
      <family val="2"/>
      <scheme val="minor"/>
    </font>
    <font>
      <sz val="10"/>
      <color rgb="FFFF0000"/>
      <name val="Trebuchet MS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rgb="FFFF0000"/>
      <name val="Trebuchet MS"/>
      <family val="2"/>
    </font>
    <font>
      <b/>
      <sz val="10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horizontal="centerContinuous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8" fillId="0" borderId="0" xfId="4" applyFont="1" applyFill="1" applyBorder="1" applyAlignment="1"/>
    <xf numFmtId="0" fontId="0" fillId="0" borderId="0" xfId="0" applyAlignment="1">
      <alignment horizontal="center"/>
    </xf>
    <xf numFmtId="0" fontId="3" fillId="0" borderId="0" xfId="5" applyFont="1" applyFill="1"/>
    <xf numFmtId="0" fontId="3" fillId="0" borderId="0" xfId="0" applyFont="1"/>
    <xf numFmtId="167" fontId="5" fillId="0" borderId="0" xfId="5" applyNumberFormat="1" applyFont="1" applyFill="1" applyAlignment="1">
      <alignment horizontal="centerContinuous"/>
    </xf>
    <xf numFmtId="164" fontId="6" fillId="0" borderId="0" xfId="5" applyNumberFormat="1" applyFont="1" applyFill="1" applyAlignment="1">
      <alignment horizontal="centerContinuous"/>
    </xf>
    <xf numFmtId="0" fontId="6" fillId="0" borderId="0" xfId="5" applyFont="1" applyFill="1" applyAlignment="1">
      <alignment horizontal="centerContinuous"/>
    </xf>
    <xf numFmtId="0" fontId="6" fillId="0" borderId="0" xfId="5" applyFont="1" applyFill="1"/>
    <xf numFmtId="0" fontId="5" fillId="0" borderId="0" xfId="5" applyFont="1" applyFill="1" applyBorder="1" applyAlignment="1">
      <alignment horizontal="center"/>
    </xf>
    <xf numFmtId="164" fontId="5" fillId="0" borderId="0" xfId="5" applyNumberFormat="1" applyFont="1" applyFill="1" applyBorder="1" applyAlignment="1"/>
    <xf numFmtId="168" fontId="5" fillId="2" borderId="5" xfId="3" applyNumberFormat="1" applyFont="1" applyFill="1" applyBorder="1" applyAlignment="1">
      <alignment horizontal="center" wrapText="1"/>
    </xf>
    <xf numFmtId="0" fontId="6" fillId="0" borderId="0" xfId="5" applyFont="1" applyFill="1" applyBorder="1"/>
    <xf numFmtId="0" fontId="5" fillId="0" borderId="0" xfId="5" applyFont="1" applyFill="1" applyBorder="1"/>
    <xf numFmtId="164" fontId="5" fillId="0" borderId="0" xfId="5" applyNumberFormat="1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165" fontId="0" fillId="0" borderId="0" xfId="2" applyFont="1" applyAlignment="1">
      <alignment horizontal="center"/>
    </xf>
    <xf numFmtId="164" fontId="5" fillId="2" borderId="6" xfId="7" applyNumberFormat="1" applyFont="1" applyFill="1" applyBorder="1" applyAlignment="1">
      <alignment horizontal="center"/>
    </xf>
    <xf numFmtId="168" fontId="6" fillId="0" borderId="0" xfId="5" applyNumberFormat="1" applyFont="1" applyFill="1" applyAlignment="1">
      <alignment horizontal="center"/>
    </xf>
    <xf numFmtId="168" fontId="5" fillId="2" borderId="4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168" fontId="6" fillId="0" borderId="0" xfId="5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6" applyFont="1" applyFill="1" applyBorder="1" applyAlignment="1">
      <alignment horizontal="left" vertical="top"/>
    </xf>
    <xf numFmtId="0" fontId="0" fillId="0" borderId="0" xfId="0" applyFill="1"/>
    <xf numFmtId="9" fontId="0" fillId="0" borderId="0" xfId="3" applyFont="1" applyAlignment="1">
      <alignment horizontal="center"/>
    </xf>
    <xf numFmtId="0" fontId="5" fillId="4" borderId="0" xfId="5" applyFont="1" applyFill="1" applyBorder="1" applyAlignment="1">
      <alignment horizontal="left"/>
    </xf>
    <xf numFmtId="0" fontId="5" fillId="4" borderId="0" xfId="6" applyFont="1" applyFill="1" applyBorder="1" applyAlignment="1">
      <alignment horizontal="left" vertical="top"/>
    </xf>
    <xf numFmtId="0" fontId="10" fillId="4" borderId="0" xfId="5" applyFont="1" applyFill="1" applyBorder="1" applyAlignment="1">
      <alignment horizontal="left"/>
    </xf>
    <xf numFmtId="0" fontId="12" fillId="0" borderId="0" xfId="0" applyFont="1" applyFill="1"/>
    <xf numFmtId="164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164" fontId="5" fillId="0" borderId="0" xfId="5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5" fontId="6" fillId="0" borderId="0" xfId="2" applyFont="1" applyFill="1" applyAlignment="1">
      <alignment horizontal="center"/>
    </xf>
    <xf numFmtId="165" fontId="5" fillId="2" borderId="7" xfId="2" applyFont="1" applyFill="1" applyBorder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5" fontId="5" fillId="2" borderId="7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9" fontId="6" fillId="0" borderId="0" xfId="3" applyFont="1" applyFill="1" applyAlignment="1">
      <alignment horizontal="center"/>
    </xf>
    <xf numFmtId="9" fontId="6" fillId="0" borderId="0" xfId="3" applyFont="1" applyFill="1" applyBorder="1" applyAlignment="1">
      <alignment horizontal="center"/>
    </xf>
    <xf numFmtId="9" fontId="5" fillId="2" borderId="4" xfId="3" applyFont="1" applyFill="1" applyBorder="1" applyAlignment="1">
      <alignment horizontal="center" wrapText="1"/>
    </xf>
    <xf numFmtId="9" fontId="5" fillId="2" borderId="5" xfId="3" applyFont="1" applyFill="1" applyBorder="1" applyAlignment="1">
      <alignment horizontal="center" wrapText="1"/>
    </xf>
    <xf numFmtId="9" fontId="5" fillId="2" borderId="6" xfId="3" applyFont="1" applyFill="1" applyBorder="1" applyAlignment="1">
      <alignment horizontal="center"/>
    </xf>
    <xf numFmtId="9" fontId="5" fillId="2" borderId="7" xfId="3" applyFont="1" applyFill="1" applyBorder="1" applyAlignment="1">
      <alignment horizontal="center"/>
    </xf>
    <xf numFmtId="165" fontId="0" fillId="0" borderId="0" xfId="2" applyFont="1"/>
    <xf numFmtId="0" fontId="0" fillId="0" borderId="0" xfId="0"/>
    <xf numFmtId="164" fontId="13" fillId="0" borderId="0" xfId="1" applyNumberFormat="1" applyFont="1" applyFill="1" applyAlignment="1">
      <alignment horizontal="center"/>
    </xf>
    <xf numFmtId="165" fontId="13" fillId="0" borderId="0" xfId="2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0" fillId="0" borderId="0" xfId="0"/>
    <xf numFmtId="0" fontId="5" fillId="8" borderId="0" xfId="5" applyFont="1" applyFill="1" applyBorder="1" applyAlignment="1">
      <alignment horizontal="left"/>
    </xf>
    <xf numFmtId="0" fontId="0" fillId="0" borderId="0" xfId="0"/>
    <xf numFmtId="0" fontId="0" fillId="0" borderId="0" xfId="0"/>
    <xf numFmtId="0" fontId="10" fillId="8" borderId="0" xfId="5" applyFont="1" applyFill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0" fontId="5" fillId="8" borderId="0" xfId="6" applyFont="1" applyFill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9" fillId="0" borderId="0" xfId="6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5" fillId="0" borderId="0" xfId="7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2" applyFont="1" applyFill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Fill="1"/>
    <xf numFmtId="0" fontId="1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9" fontId="17" fillId="0" borderId="0" xfId="3" applyNumberFormat="1" applyFont="1" applyAlignment="1">
      <alignment horizontal="center"/>
    </xf>
    <xf numFmtId="9" fontId="17" fillId="0" borderId="0" xfId="3" applyFont="1" applyAlignment="1">
      <alignment horizontal="center"/>
    </xf>
    <xf numFmtId="0" fontId="17" fillId="0" borderId="0" xfId="0" applyFont="1" applyBorder="1" applyAlignment="1">
      <alignment horizontal="center"/>
    </xf>
    <xf numFmtId="9" fontId="17" fillId="0" borderId="0" xfId="3" applyFont="1" applyFill="1" applyBorder="1" applyAlignment="1">
      <alignment horizontal="center"/>
    </xf>
    <xf numFmtId="0" fontId="18" fillId="3" borderId="0" xfId="0" applyFont="1" applyFill="1"/>
    <xf numFmtId="0" fontId="5" fillId="0" borderId="0" xfId="0" applyFont="1" applyFill="1"/>
    <xf numFmtId="0" fontId="18" fillId="3" borderId="0" xfId="0" applyFont="1" applyFill="1" applyAlignment="1">
      <alignment horizontal="center"/>
    </xf>
    <xf numFmtId="169" fontId="18" fillId="3" borderId="0" xfId="2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7" fontId="18" fillId="3" borderId="0" xfId="3" applyNumberFormat="1" applyFont="1" applyFill="1" applyAlignment="1">
      <alignment horizontal="center"/>
    </xf>
    <xf numFmtId="169" fontId="17" fillId="0" borderId="0" xfId="0" applyNumberFormat="1" applyFont="1" applyBorder="1" applyAlignment="1">
      <alignment horizontal="center"/>
    </xf>
    <xf numFmtId="169" fontId="17" fillId="0" borderId="0" xfId="0" applyNumberFormat="1" applyFont="1" applyAlignment="1">
      <alignment horizontal="center"/>
    </xf>
    <xf numFmtId="169" fontId="17" fillId="0" borderId="0" xfId="2" applyNumberFormat="1" applyFont="1" applyAlignment="1">
      <alignment horizontal="center"/>
    </xf>
    <xf numFmtId="0" fontId="16" fillId="0" borderId="0" xfId="0" applyFont="1" applyFill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2" applyNumberFormat="1" applyFont="1" applyAlignment="1">
      <alignment horizontal="center"/>
    </xf>
    <xf numFmtId="165" fontId="16" fillId="0" borderId="0" xfId="2" applyNumberFormat="1" applyFont="1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9" fontId="17" fillId="0" borderId="0" xfId="3" applyFont="1" applyFill="1" applyBorder="1" applyAlignment="1">
      <alignment horizontal="center" vertical="top"/>
    </xf>
    <xf numFmtId="9" fontId="17" fillId="0" borderId="0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/>
    <xf numFmtId="0" fontId="20" fillId="6" borderId="0" xfId="0" applyFont="1" applyFill="1" applyBorder="1" applyAlignment="1">
      <alignment horizontal="center"/>
    </xf>
    <xf numFmtId="0" fontId="20" fillId="0" borderId="0" xfId="0" applyFont="1" applyFill="1" applyBorder="1"/>
    <xf numFmtId="9" fontId="20" fillId="6" borderId="0" xfId="3" applyFont="1" applyFill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3" applyNumberFormat="1" applyFont="1" applyFill="1" applyBorder="1" applyAlignment="1">
      <alignment horizontal="center"/>
    </xf>
    <xf numFmtId="1" fontId="17" fillId="0" borderId="0" xfId="3" applyNumberFormat="1" applyFont="1" applyFill="1" applyBorder="1" applyAlignment="1">
      <alignment horizontal="center"/>
    </xf>
    <xf numFmtId="167" fontId="20" fillId="6" borderId="0" xfId="3" applyNumberFormat="1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171" fontId="20" fillId="7" borderId="0" xfId="2" applyNumberFormat="1" applyFont="1" applyFill="1" applyBorder="1" applyAlignment="1">
      <alignment horizontal="center"/>
    </xf>
    <xf numFmtId="167" fontId="20" fillId="7" borderId="0" xfId="3" applyNumberFormat="1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vertical="center" indent="1"/>
    </xf>
    <xf numFmtId="0" fontId="17" fillId="0" borderId="19" xfId="0" applyFont="1" applyFill="1" applyBorder="1" applyAlignment="1">
      <alignment horizontal="center" vertical="center"/>
    </xf>
    <xf numFmtId="169" fontId="17" fillId="0" borderId="11" xfId="2" applyNumberFormat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69" fontId="17" fillId="0" borderId="13" xfId="2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9" fontId="17" fillId="0" borderId="18" xfId="3" applyFont="1" applyFill="1" applyBorder="1" applyAlignment="1">
      <alignment horizontal="center" vertical="center"/>
    </xf>
    <xf numFmtId="9" fontId="17" fillId="0" borderId="13" xfId="3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9" fontId="17" fillId="0" borderId="20" xfId="3" applyFont="1" applyFill="1" applyBorder="1" applyAlignment="1">
      <alignment horizontal="center" vertical="center"/>
    </xf>
    <xf numFmtId="9" fontId="17" fillId="0" borderId="15" xfId="3" applyFont="1" applyFill="1" applyBorder="1" applyAlignment="1">
      <alignment horizontal="center" vertical="center"/>
    </xf>
    <xf numFmtId="168" fontId="5" fillId="2" borderId="4" xfId="0" applyNumberFormat="1" applyFont="1" applyFill="1" applyBorder="1" applyAlignment="1">
      <alignment horizontal="center" vertical="center" wrapText="1"/>
    </xf>
    <xf numFmtId="168" fontId="5" fillId="2" borderId="5" xfId="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9" fontId="5" fillId="0" borderId="0" xfId="2" applyNumberFormat="1" applyFont="1" applyFill="1" applyBorder="1" applyAlignment="1">
      <alignment horizontal="center"/>
    </xf>
    <xf numFmtId="169" fontId="20" fillId="6" borderId="0" xfId="2" applyNumberFormat="1" applyFont="1" applyFill="1" applyBorder="1" applyAlignment="1">
      <alignment horizontal="center"/>
    </xf>
    <xf numFmtId="169" fontId="17" fillId="0" borderId="0" xfId="2" applyNumberFormat="1" applyFont="1" applyFill="1" applyBorder="1" applyAlignment="1">
      <alignment horizontal="center"/>
    </xf>
    <xf numFmtId="169" fontId="17" fillId="0" borderId="0" xfId="3" applyNumberFormat="1" applyFont="1" applyFill="1" applyBorder="1" applyAlignment="1">
      <alignment horizontal="center"/>
    </xf>
    <xf numFmtId="0" fontId="17" fillId="0" borderId="0" xfId="0" applyFont="1" applyFill="1" applyAlignment="1"/>
    <xf numFmtId="165" fontId="17" fillId="0" borderId="0" xfId="2" applyFont="1"/>
    <xf numFmtId="0" fontId="17" fillId="0" borderId="0" xfId="0" applyNumberFormat="1" applyFont="1"/>
    <xf numFmtId="0" fontId="17" fillId="0" borderId="0" xfId="0" applyNumberFormat="1" applyFont="1" applyBorder="1"/>
    <xf numFmtId="0" fontId="18" fillId="5" borderId="0" xfId="0" applyFont="1" applyFill="1"/>
    <xf numFmtId="0" fontId="18" fillId="5" borderId="0" xfId="0" applyFont="1" applyFill="1" applyAlignment="1">
      <alignment horizontal="center"/>
    </xf>
    <xf numFmtId="169" fontId="18" fillId="5" borderId="0" xfId="2" applyNumberFormat="1" applyFont="1" applyFill="1"/>
    <xf numFmtId="167" fontId="18" fillId="5" borderId="0" xfId="3" applyNumberFormat="1" applyFont="1" applyFill="1" applyAlignment="1">
      <alignment horizontal="center"/>
    </xf>
    <xf numFmtId="169" fontId="17" fillId="0" borderId="0" xfId="0" applyNumberFormat="1" applyFont="1"/>
    <xf numFmtId="169" fontId="18" fillId="5" borderId="0" xfId="2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7" fontId="6" fillId="0" borderId="2" xfId="6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5">
    <cellStyle name="Comma [0]" xfId="1" builtinId="6"/>
    <cellStyle name="Currency" xfId="2" builtinId="4"/>
    <cellStyle name="Normal" xfId="0" builtinId="0"/>
    <cellStyle name="Normal 2" xfId="9"/>
    <cellStyle name="Normal 2 2" xfId="10"/>
    <cellStyle name="Normal 3" xfId="11"/>
    <cellStyle name="Normal 4" xfId="8"/>
    <cellStyle name="Normal_DFAWARD" xfId="4"/>
    <cellStyle name="Normal_PDFDISC" xfId="7"/>
    <cellStyle name="Normal_S2RANK" xfId="5"/>
    <cellStyle name="Normal_S3RANK" xfId="6"/>
    <cellStyle name="Percent" xfId="3" builtinId="5"/>
    <cellStyle name="Percent 2" xfId="12"/>
    <cellStyle name="Percent 3" xfId="13"/>
    <cellStyle name="Percent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16.42578125" style="55" customWidth="1"/>
    <col min="2" max="2" width="0.7109375" style="55" customWidth="1"/>
    <col min="3" max="3" width="101.42578125" style="55" customWidth="1"/>
    <col min="4" max="16384" width="9.140625" style="55"/>
  </cols>
  <sheetData>
    <row r="1" spans="1:3" ht="16.5" x14ac:dyDescent="0.3">
      <c r="A1" s="68" t="s">
        <v>49</v>
      </c>
      <c r="B1" s="68"/>
      <c r="C1" s="68"/>
    </row>
    <row r="2" spans="1:3" ht="16.5" x14ac:dyDescent="0.3">
      <c r="A2" s="69" t="s">
        <v>180</v>
      </c>
      <c r="B2" s="69"/>
      <c r="C2" s="69"/>
    </row>
    <row r="3" spans="1:3" ht="16.5" x14ac:dyDescent="0.3">
      <c r="A3" s="1"/>
      <c r="B3" s="1"/>
      <c r="C3" s="1"/>
    </row>
    <row r="4" spans="1:3" ht="26.25" customHeight="1" x14ac:dyDescent="0.25">
      <c r="A4" s="146" t="s">
        <v>50</v>
      </c>
      <c r="B4" s="147"/>
      <c r="C4" s="148" t="s">
        <v>51</v>
      </c>
    </row>
    <row r="5" spans="1:3" s="58" customFormat="1" ht="31.5" customHeight="1" x14ac:dyDescent="0.25">
      <c r="A5" s="164" t="s">
        <v>88</v>
      </c>
      <c r="B5" s="165"/>
      <c r="C5" s="166" t="s">
        <v>53</v>
      </c>
    </row>
    <row r="6" spans="1:3" s="58" customFormat="1" ht="31.5" customHeight="1" x14ac:dyDescent="0.25">
      <c r="A6" s="167" t="s">
        <v>52</v>
      </c>
      <c r="B6" s="168"/>
      <c r="C6" s="169" t="s">
        <v>87</v>
      </c>
    </row>
    <row r="7" spans="1:3" s="58" customFormat="1" ht="31.5" customHeight="1" x14ac:dyDescent="0.25">
      <c r="A7" s="167" t="s">
        <v>54</v>
      </c>
      <c r="B7" s="168"/>
      <c r="C7" s="169" t="s">
        <v>56</v>
      </c>
    </row>
    <row r="8" spans="1:3" s="58" customFormat="1" ht="31.5" customHeight="1" x14ac:dyDescent="0.25">
      <c r="A8" s="167" t="s">
        <v>55</v>
      </c>
      <c r="B8" s="168"/>
      <c r="C8" s="170" t="s">
        <v>152</v>
      </c>
    </row>
    <row r="9" spans="1:3" s="58" customFormat="1" ht="31.5" customHeight="1" x14ac:dyDescent="0.25">
      <c r="A9" s="171" t="s">
        <v>151</v>
      </c>
      <c r="B9" s="172"/>
      <c r="C9" s="173" t="s">
        <v>156</v>
      </c>
    </row>
    <row r="10" spans="1:3" x14ac:dyDescent="0.35">
      <c r="A10" s="3"/>
      <c r="B10" s="2"/>
      <c r="C10" s="5"/>
    </row>
    <row r="11" spans="1:3" x14ac:dyDescent="0.35">
      <c r="A11" s="6" t="s">
        <v>203</v>
      </c>
      <c r="B11" s="4"/>
      <c r="C11" s="5"/>
    </row>
    <row r="12" spans="1:3" ht="14.45" x14ac:dyDescent="0.3">
      <c r="B12" s="7"/>
    </row>
  </sheetData>
  <mergeCells count="2">
    <mergeCell ref="A1:C1"/>
    <mergeCell ref="A2:C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workbookViewId="0">
      <selection activeCell="J19" sqref="J19"/>
    </sheetView>
  </sheetViews>
  <sheetFormatPr defaultRowHeight="16.5" x14ac:dyDescent="0.3"/>
  <cols>
    <col min="1" max="1" width="56.42578125" style="85" customWidth="1"/>
    <col min="2" max="2" width="1" style="105" customWidth="1"/>
    <col min="3" max="3" width="19.42578125" style="107" customWidth="1"/>
    <col min="4" max="4" width="19.42578125" style="108" customWidth="1"/>
    <col min="5" max="5" width="0.85546875" style="105" customWidth="1"/>
    <col min="6" max="6" width="19.42578125" style="106" customWidth="1"/>
    <col min="7" max="7" width="19.42578125" style="109" customWidth="1"/>
    <col min="8" max="8" width="1.7109375" style="105" customWidth="1"/>
    <col min="9" max="9" width="20.42578125" style="106" customWidth="1"/>
    <col min="10" max="10" width="31.42578125" style="106" customWidth="1"/>
    <col min="11" max="12" width="15" style="85" customWidth="1"/>
    <col min="13" max="13" width="33" style="85" customWidth="1"/>
    <col min="14" max="14" width="10.7109375" style="85" customWidth="1"/>
    <col min="15" max="15" width="17.28515625" style="85" customWidth="1"/>
    <col min="16" max="16384" width="9.140625" style="85"/>
  </cols>
  <sheetData>
    <row r="1" spans="1:15" s="9" customFormat="1" x14ac:dyDescent="0.3">
      <c r="A1" s="72" t="s">
        <v>66</v>
      </c>
      <c r="B1" s="72"/>
      <c r="C1" s="72"/>
      <c r="D1" s="72"/>
      <c r="E1" s="72"/>
      <c r="F1" s="72"/>
      <c r="G1" s="72"/>
      <c r="H1" s="72"/>
      <c r="I1" s="72"/>
      <c r="J1" s="72"/>
    </row>
    <row r="2" spans="1:15" s="10" customFormat="1" x14ac:dyDescent="0.3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</row>
    <row r="3" spans="1:15" s="9" customFormat="1" ht="18.75" thickBot="1" x14ac:dyDescent="0.35">
      <c r="A3" s="70" t="s">
        <v>57</v>
      </c>
      <c r="B3" s="70"/>
      <c r="C3" s="70"/>
      <c r="D3" s="70"/>
      <c r="E3" s="70"/>
      <c r="F3" s="70"/>
      <c r="G3" s="70"/>
      <c r="H3" s="70"/>
      <c r="I3" s="70"/>
      <c r="J3" s="70"/>
    </row>
    <row r="4" spans="1:15" s="14" customFormat="1" ht="15.75" thickBot="1" x14ac:dyDescent="0.35">
      <c r="A4" s="11"/>
      <c r="B4" s="11"/>
      <c r="C4" s="56"/>
      <c r="D4" s="57"/>
      <c r="E4" s="12"/>
      <c r="F4" s="22"/>
      <c r="G4" s="45"/>
      <c r="H4" s="13"/>
      <c r="I4" s="26"/>
      <c r="J4" s="29"/>
      <c r="N4" s="59" t="s">
        <v>63</v>
      </c>
      <c r="O4" s="60" t="s">
        <v>64</v>
      </c>
    </row>
    <row r="5" spans="1:15" s="18" customFormat="1" ht="45" x14ac:dyDescent="0.3">
      <c r="A5" s="78" t="s">
        <v>62</v>
      </c>
      <c r="B5" s="15"/>
      <c r="C5" s="80" t="s">
        <v>59</v>
      </c>
      <c r="D5" s="81"/>
      <c r="E5" s="15"/>
      <c r="F5" s="144" t="s">
        <v>60</v>
      </c>
      <c r="G5" s="145" t="s">
        <v>61</v>
      </c>
      <c r="I5" s="130" t="s">
        <v>89</v>
      </c>
      <c r="J5" s="131" t="s">
        <v>58</v>
      </c>
      <c r="K5" s="132">
        <v>527</v>
      </c>
      <c r="L5" s="133">
        <v>13622454</v>
      </c>
    </row>
    <row r="6" spans="1:15" s="18" customFormat="1" ht="15.75" customHeight="1" x14ac:dyDescent="0.3">
      <c r="A6" s="79"/>
      <c r="B6" s="19"/>
      <c r="C6" s="25" t="s">
        <v>63</v>
      </c>
      <c r="D6" s="46" t="s">
        <v>64</v>
      </c>
      <c r="E6" s="21"/>
      <c r="F6" s="28" t="s">
        <v>65</v>
      </c>
      <c r="G6" s="30" t="s">
        <v>65</v>
      </c>
      <c r="I6" s="134"/>
      <c r="J6" s="135" t="s">
        <v>59</v>
      </c>
      <c r="K6" s="135">
        <v>288</v>
      </c>
      <c r="L6" s="136">
        <v>7084778</v>
      </c>
    </row>
    <row r="7" spans="1:15" s="18" customFormat="1" ht="16.5" customHeight="1" x14ac:dyDescent="0.3">
      <c r="A7" s="19"/>
      <c r="B7" s="19"/>
      <c r="C7" s="75"/>
      <c r="D7" s="149"/>
      <c r="E7" s="21"/>
      <c r="F7" s="77"/>
      <c r="G7" s="77"/>
      <c r="I7" s="134"/>
      <c r="J7" s="135"/>
      <c r="K7" s="135"/>
      <c r="L7" s="136"/>
    </row>
    <row r="8" spans="1:15" x14ac:dyDescent="0.3">
      <c r="A8" s="62" t="s">
        <v>67</v>
      </c>
      <c r="B8" s="110"/>
      <c r="C8" s="111"/>
      <c r="D8" s="104"/>
      <c r="E8" s="110"/>
      <c r="F8" s="111"/>
      <c r="G8" s="111"/>
      <c r="H8" s="85"/>
      <c r="I8" s="134"/>
      <c r="J8" s="135"/>
      <c r="K8" s="135"/>
      <c r="L8" s="136"/>
    </row>
    <row r="9" spans="1:15" ht="15" customHeight="1" x14ac:dyDescent="0.3">
      <c r="A9" s="112" t="s">
        <v>40</v>
      </c>
      <c r="B9" s="110"/>
      <c r="C9" s="113">
        <v>0</v>
      </c>
      <c r="D9" s="104" t="s">
        <v>179</v>
      </c>
      <c r="E9" s="114"/>
      <c r="F9" s="115" t="s">
        <v>179</v>
      </c>
      <c r="G9" s="95" t="s">
        <v>179</v>
      </c>
      <c r="H9" s="85"/>
      <c r="I9" s="134"/>
      <c r="J9" s="137" t="s">
        <v>161</v>
      </c>
      <c r="K9" s="138">
        <v>0.54648956356736245</v>
      </c>
      <c r="L9" s="139">
        <v>0.52008088997767954</v>
      </c>
    </row>
    <row r="10" spans="1:15" x14ac:dyDescent="0.3">
      <c r="A10" s="112" t="s">
        <v>162</v>
      </c>
      <c r="B10" s="110"/>
      <c r="C10" s="113">
        <v>0</v>
      </c>
      <c r="D10" s="104" t="s">
        <v>179</v>
      </c>
      <c r="E10" s="114"/>
      <c r="F10" s="116" t="s">
        <v>179</v>
      </c>
      <c r="G10" s="95" t="s">
        <v>179</v>
      </c>
      <c r="H10" s="85"/>
      <c r="I10" s="134"/>
      <c r="J10" s="137"/>
      <c r="K10" s="138"/>
      <c r="L10" s="139"/>
    </row>
    <row r="11" spans="1:15" ht="17.25" thickBot="1" x14ac:dyDescent="0.35">
      <c r="A11" s="112" t="s">
        <v>181</v>
      </c>
      <c r="B11" s="110"/>
      <c r="C11" s="113">
        <v>0</v>
      </c>
      <c r="D11" s="104" t="s">
        <v>179</v>
      </c>
      <c r="E11" s="114"/>
      <c r="F11" s="116" t="s">
        <v>179</v>
      </c>
      <c r="G11" s="95" t="s">
        <v>179</v>
      </c>
      <c r="H11" s="85"/>
      <c r="I11" s="140"/>
      <c r="J11" s="141"/>
      <c r="K11" s="142"/>
      <c r="L11" s="143"/>
    </row>
    <row r="12" spans="1:15" x14ac:dyDescent="0.3">
      <c r="A12" s="112" t="s">
        <v>22</v>
      </c>
      <c r="B12" s="110"/>
      <c r="C12" s="113">
        <v>0</v>
      </c>
      <c r="D12" s="104" t="s">
        <v>179</v>
      </c>
      <c r="E12" s="114"/>
      <c r="F12" s="116" t="s">
        <v>179</v>
      </c>
      <c r="G12" s="95" t="s">
        <v>179</v>
      </c>
      <c r="H12" s="85"/>
      <c r="I12" s="85"/>
      <c r="J12" s="85"/>
    </row>
    <row r="13" spans="1:15" x14ac:dyDescent="0.3">
      <c r="A13" s="112" t="s">
        <v>182</v>
      </c>
      <c r="B13" s="110"/>
      <c r="C13" s="113">
        <v>0</v>
      </c>
      <c r="D13" s="104" t="s">
        <v>179</v>
      </c>
      <c r="E13" s="114"/>
      <c r="F13" s="116" t="s">
        <v>179</v>
      </c>
      <c r="G13" s="95" t="s">
        <v>179</v>
      </c>
      <c r="H13" s="85"/>
      <c r="I13" s="85"/>
      <c r="J13" s="85"/>
    </row>
    <row r="14" spans="1:15" x14ac:dyDescent="0.3">
      <c r="A14" s="112" t="s">
        <v>183</v>
      </c>
      <c r="B14" s="110"/>
      <c r="C14" s="113">
        <v>0</v>
      </c>
      <c r="D14" s="104" t="s">
        <v>179</v>
      </c>
      <c r="E14" s="114"/>
      <c r="F14" s="116" t="s">
        <v>179</v>
      </c>
      <c r="G14" s="95" t="s">
        <v>179</v>
      </c>
      <c r="H14" s="85"/>
      <c r="I14" s="85"/>
      <c r="J14" s="85"/>
    </row>
    <row r="15" spans="1:15" x14ac:dyDescent="0.3">
      <c r="A15" s="112" t="s">
        <v>5</v>
      </c>
      <c r="B15" s="110"/>
      <c r="C15" s="117">
        <v>14</v>
      </c>
      <c r="D15" s="102">
        <v>374504</v>
      </c>
      <c r="E15" s="114"/>
      <c r="F15" s="116">
        <v>0.77777777777777779</v>
      </c>
      <c r="G15" s="95">
        <v>0.74566889468958009</v>
      </c>
      <c r="H15" s="85"/>
      <c r="I15" s="85"/>
      <c r="J15" s="85"/>
    </row>
    <row r="16" spans="1:15" ht="15" customHeight="1" x14ac:dyDescent="0.3">
      <c r="A16" s="112" t="s">
        <v>28</v>
      </c>
      <c r="B16" s="110"/>
      <c r="C16" s="117">
        <v>6</v>
      </c>
      <c r="D16" s="102">
        <v>155219</v>
      </c>
      <c r="E16" s="114"/>
      <c r="F16" s="116">
        <v>0.4</v>
      </c>
      <c r="G16" s="95">
        <v>0.49283695824734086</v>
      </c>
      <c r="H16" s="85"/>
      <c r="I16" s="85"/>
      <c r="J16" s="85"/>
    </row>
    <row r="17" spans="1:10" ht="15" customHeight="1" x14ac:dyDescent="0.3">
      <c r="A17" s="112" t="s">
        <v>163</v>
      </c>
      <c r="B17" s="110"/>
      <c r="C17" s="117">
        <v>1</v>
      </c>
      <c r="D17" s="102">
        <v>25000</v>
      </c>
      <c r="E17" s="114"/>
      <c r="F17" s="116">
        <v>0.33333333333333331</v>
      </c>
      <c r="G17" s="95">
        <v>0.21689715604448995</v>
      </c>
      <c r="H17" s="85"/>
      <c r="I17" s="85"/>
      <c r="J17" s="85"/>
    </row>
    <row r="18" spans="1:10" x14ac:dyDescent="0.3">
      <c r="A18" s="35" t="s">
        <v>69</v>
      </c>
      <c r="B18" s="118"/>
      <c r="C18" s="119">
        <v>21</v>
      </c>
      <c r="D18" s="150">
        <v>554723</v>
      </c>
      <c r="E18" s="120"/>
      <c r="F18" s="121">
        <v>0.45652173913043476</v>
      </c>
      <c r="G18" s="121">
        <v>0.44828672998612445</v>
      </c>
      <c r="H18" s="85"/>
      <c r="I18" s="85"/>
      <c r="J18" s="85"/>
    </row>
    <row r="19" spans="1:10" x14ac:dyDescent="0.3">
      <c r="A19" s="31"/>
      <c r="B19" s="110"/>
      <c r="C19" s="117"/>
      <c r="D19" s="151"/>
      <c r="E19" s="114"/>
      <c r="F19" s="95"/>
      <c r="G19" s="95"/>
      <c r="H19" s="85"/>
      <c r="I19" s="85"/>
      <c r="J19" s="85"/>
    </row>
    <row r="20" spans="1:10" x14ac:dyDescent="0.3">
      <c r="A20" s="67" t="s">
        <v>74</v>
      </c>
      <c r="B20" s="110"/>
      <c r="C20" s="117"/>
      <c r="D20" s="151"/>
      <c r="E20" s="114"/>
      <c r="F20" s="95"/>
      <c r="G20" s="95"/>
      <c r="H20" s="85"/>
      <c r="I20" s="85"/>
      <c r="J20" s="85"/>
    </row>
    <row r="21" spans="1:10" x14ac:dyDescent="0.3">
      <c r="A21" s="112" t="s">
        <v>29</v>
      </c>
      <c r="B21" s="110"/>
      <c r="C21" s="113">
        <v>0</v>
      </c>
      <c r="D21" s="104" t="s">
        <v>179</v>
      </c>
      <c r="E21" s="114"/>
      <c r="F21" s="116" t="s">
        <v>179</v>
      </c>
      <c r="G21" s="116" t="s">
        <v>179</v>
      </c>
      <c r="H21" s="85"/>
      <c r="I21" s="85"/>
      <c r="J21" s="85"/>
    </row>
    <row r="22" spans="1:10" x14ac:dyDescent="0.3">
      <c r="A22" s="112" t="s">
        <v>184</v>
      </c>
      <c r="B22" s="110"/>
      <c r="C22" s="113">
        <v>1</v>
      </c>
      <c r="D22" s="102">
        <v>25000</v>
      </c>
      <c r="E22" s="114"/>
      <c r="F22" s="95">
        <v>1</v>
      </c>
      <c r="G22" s="116">
        <v>1</v>
      </c>
      <c r="H22" s="85"/>
      <c r="I22" s="85"/>
      <c r="J22" s="85"/>
    </row>
    <row r="23" spans="1:10" x14ac:dyDescent="0.3">
      <c r="A23" s="112" t="s">
        <v>32</v>
      </c>
      <c r="B23" s="110"/>
      <c r="C23" s="113">
        <v>2</v>
      </c>
      <c r="D23" s="102">
        <v>47473</v>
      </c>
      <c r="E23" s="114"/>
      <c r="F23" s="95">
        <v>0.5</v>
      </c>
      <c r="G23" s="116">
        <v>0.43562003340123695</v>
      </c>
      <c r="H23" s="85"/>
      <c r="I23" s="85"/>
      <c r="J23" s="85"/>
    </row>
    <row r="24" spans="1:10" x14ac:dyDescent="0.3">
      <c r="A24" s="112" t="s">
        <v>10</v>
      </c>
      <c r="B24" s="110"/>
      <c r="C24" s="122">
        <v>1</v>
      </c>
      <c r="D24" s="102">
        <v>13420</v>
      </c>
      <c r="E24" s="114"/>
      <c r="F24" s="95">
        <v>1</v>
      </c>
      <c r="G24" s="116">
        <v>1</v>
      </c>
      <c r="H24" s="85"/>
      <c r="I24" s="85"/>
      <c r="J24" s="85"/>
    </row>
    <row r="25" spans="1:10" ht="15" customHeight="1" x14ac:dyDescent="0.3">
      <c r="A25" s="112" t="s">
        <v>3</v>
      </c>
      <c r="B25" s="110"/>
      <c r="C25" s="113">
        <v>2</v>
      </c>
      <c r="D25" s="102">
        <v>28036</v>
      </c>
      <c r="E25" s="114"/>
      <c r="F25" s="95">
        <v>0.2857142857142857</v>
      </c>
      <c r="G25" s="116">
        <v>0.15471808484219704</v>
      </c>
      <c r="H25" s="85"/>
      <c r="I25" s="85"/>
      <c r="J25" s="85"/>
    </row>
    <row r="26" spans="1:10" x14ac:dyDescent="0.3">
      <c r="A26" s="36" t="s">
        <v>73</v>
      </c>
      <c r="B26" s="118"/>
      <c r="C26" s="119">
        <f>SUM(C21:C25)</f>
        <v>6</v>
      </c>
      <c r="D26" s="150">
        <f>SUM(D21:D25)</f>
        <v>113929</v>
      </c>
      <c r="E26" s="120"/>
      <c r="F26" s="121">
        <v>0.42857142857142855</v>
      </c>
      <c r="G26" s="121">
        <v>0.32219284229578199</v>
      </c>
      <c r="H26" s="85"/>
      <c r="I26" s="85"/>
      <c r="J26" s="85"/>
    </row>
    <row r="27" spans="1:10" x14ac:dyDescent="0.3">
      <c r="A27" s="86"/>
      <c r="B27" s="110"/>
      <c r="C27" s="117"/>
      <c r="D27" s="151"/>
      <c r="E27" s="114"/>
      <c r="F27" s="95"/>
      <c r="G27" s="95"/>
      <c r="H27" s="85"/>
      <c r="I27" s="85"/>
      <c r="J27" s="85"/>
    </row>
    <row r="28" spans="1:10" x14ac:dyDescent="0.3">
      <c r="A28" s="62" t="s">
        <v>76</v>
      </c>
      <c r="B28" s="110"/>
      <c r="C28" s="117"/>
      <c r="D28" s="151"/>
      <c r="E28" s="114"/>
      <c r="F28" s="95"/>
      <c r="G28" s="95"/>
      <c r="H28" s="85"/>
      <c r="I28" s="85"/>
      <c r="J28" s="85"/>
    </row>
    <row r="29" spans="1:10" x14ac:dyDescent="0.3">
      <c r="A29" s="112" t="s">
        <v>18</v>
      </c>
      <c r="B29" s="110"/>
      <c r="C29" s="117">
        <v>1</v>
      </c>
      <c r="D29" s="102">
        <v>49955</v>
      </c>
      <c r="E29" s="114"/>
      <c r="F29" s="95">
        <v>0.33333333333333331</v>
      </c>
      <c r="G29" s="95">
        <v>0.45729586232149394</v>
      </c>
      <c r="H29" s="85"/>
      <c r="I29" s="85"/>
      <c r="J29" s="85"/>
    </row>
    <row r="30" spans="1:10" x14ac:dyDescent="0.3">
      <c r="A30" s="112" t="s">
        <v>37</v>
      </c>
      <c r="B30" s="110"/>
      <c r="C30" s="117">
        <v>6</v>
      </c>
      <c r="D30" s="102">
        <v>142001</v>
      </c>
      <c r="E30" s="114"/>
      <c r="F30" s="95">
        <v>0.8571428571428571</v>
      </c>
      <c r="G30" s="95">
        <v>0.83905105176081307</v>
      </c>
      <c r="H30" s="85"/>
      <c r="I30" s="85"/>
      <c r="J30" s="85"/>
    </row>
    <row r="31" spans="1:10" x14ac:dyDescent="0.3">
      <c r="A31" s="35" t="s">
        <v>75</v>
      </c>
      <c r="B31" s="118"/>
      <c r="C31" s="119">
        <f>SUM(C29:C30)</f>
        <v>7</v>
      </c>
      <c r="D31" s="150">
        <f>SUM(D29:D30)</f>
        <v>191956</v>
      </c>
      <c r="E31" s="120"/>
      <c r="F31" s="121">
        <v>0.7</v>
      </c>
      <c r="G31" s="121">
        <v>0.68929905199655273</v>
      </c>
      <c r="H31" s="85"/>
      <c r="I31" s="85"/>
      <c r="J31" s="85"/>
    </row>
    <row r="32" spans="1:10" x14ac:dyDescent="0.3">
      <c r="A32" s="31"/>
      <c r="B32" s="110"/>
      <c r="C32" s="117"/>
      <c r="D32" s="151"/>
      <c r="E32" s="114"/>
      <c r="F32" s="95"/>
      <c r="G32" s="95"/>
      <c r="H32" s="85"/>
      <c r="I32" s="85"/>
      <c r="J32" s="85"/>
    </row>
    <row r="33" spans="1:10" x14ac:dyDescent="0.3">
      <c r="A33" s="62" t="s">
        <v>68</v>
      </c>
      <c r="B33" s="110"/>
      <c r="C33" s="117"/>
      <c r="D33" s="151"/>
      <c r="E33" s="114"/>
      <c r="F33" s="95"/>
      <c r="G33" s="95"/>
      <c r="H33" s="85"/>
      <c r="I33" s="85"/>
      <c r="J33" s="85"/>
    </row>
    <row r="34" spans="1:10" x14ac:dyDescent="0.3">
      <c r="A34" s="123" t="s">
        <v>193</v>
      </c>
      <c r="B34" s="110"/>
      <c r="C34" s="117">
        <v>0</v>
      </c>
      <c r="D34" s="104" t="s">
        <v>179</v>
      </c>
      <c r="E34" s="114"/>
      <c r="F34" s="116" t="s">
        <v>179</v>
      </c>
      <c r="G34" s="116" t="s">
        <v>179</v>
      </c>
      <c r="H34" s="85"/>
      <c r="I34" s="85"/>
      <c r="J34" s="85"/>
    </row>
    <row r="35" spans="1:10" x14ac:dyDescent="0.3">
      <c r="A35" s="123" t="s">
        <v>194</v>
      </c>
      <c r="B35" s="110"/>
      <c r="C35" s="117">
        <v>1</v>
      </c>
      <c r="D35" s="151">
        <v>24297</v>
      </c>
      <c r="E35" s="114"/>
      <c r="F35" s="95">
        <v>1</v>
      </c>
      <c r="G35" s="95">
        <v>1</v>
      </c>
      <c r="H35" s="85"/>
      <c r="I35" s="85"/>
      <c r="J35" s="85"/>
    </row>
    <row r="36" spans="1:10" x14ac:dyDescent="0.3">
      <c r="A36" s="112" t="s">
        <v>13</v>
      </c>
      <c r="B36" s="110"/>
      <c r="C36" s="117">
        <v>0</v>
      </c>
      <c r="D36" s="104" t="s">
        <v>179</v>
      </c>
      <c r="E36" s="114"/>
      <c r="F36" s="116" t="s">
        <v>179</v>
      </c>
      <c r="G36" s="116" t="s">
        <v>179</v>
      </c>
      <c r="H36" s="85"/>
      <c r="I36" s="85"/>
      <c r="J36" s="85"/>
    </row>
    <row r="37" spans="1:10" x14ac:dyDescent="0.3">
      <c r="A37" s="112" t="s">
        <v>195</v>
      </c>
      <c r="B37" s="110"/>
      <c r="C37" s="117">
        <v>0</v>
      </c>
      <c r="D37" s="104" t="s">
        <v>179</v>
      </c>
      <c r="E37" s="114"/>
      <c r="F37" s="116" t="s">
        <v>179</v>
      </c>
      <c r="G37" s="116" t="s">
        <v>179</v>
      </c>
      <c r="H37" s="85"/>
      <c r="I37" s="85"/>
      <c r="J37" s="85"/>
    </row>
    <row r="38" spans="1:10" x14ac:dyDescent="0.3">
      <c r="A38" s="112" t="s">
        <v>196</v>
      </c>
      <c r="B38" s="110"/>
      <c r="C38" s="117">
        <v>0</v>
      </c>
      <c r="D38" s="104" t="s">
        <v>179</v>
      </c>
      <c r="E38" s="114"/>
      <c r="F38" s="116" t="s">
        <v>179</v>
      </c>
      <c r="G38" s="116" t="s">
        <v>179</v>
      </c>
      <c r="H38" s="85"/>
      <c r="I38" s="85"/>
      <c r="J38" s="85"/>
    </row>
    <row r="39" spans="1:10" x14ac:dyDescent="0.3">
      <c r="A39" s="112" t="s">
        <v>12</v>
      </c>
      <c r="B39" s="110"/>
      <c r="C39" s="117">
        <v>4</v>
      </c>
      <c r="D39" s="102">
        <v>88130</v>
      </c>
      <c r="E39" s="114"/>
      <c r="F39" s="95">
        <v>0.2857142857142857</v>
      </c>
      <c r="G39" s="95">
        <v>0.28070812470537271</v>
      </c>
      <c r="H39" s="85"/>
      <c r="I39" s="85"/>
      <c r="J39" s="85"/>
    </row>
    <row r="40" spans="1:10" x14ac:dyDescent="0.3">
      <c r="A40" s="112" t="s">
        <v>9</v>
      </c>
      <c r="B40" s="110"/>
      <c r="C40" s="117">
        <v>18</v>
      </c>
      <c r="D40" s="102">
        <v>515314</v>
      </c>
      <c r="E40" s="114"/>
      <c r="F40" s="95">
        <v>0.5</v>
      </c>
      <c r="G40" s="95">
        <v>0.48728350373135737</v>
      </c>
      <c r="H40" s="85"/>
      <c r="I40" s="85"/>
      <c r="J40" s="85"/>
    </row>
    <row r="41" spans="1:10" x14ac:dyDescent="0.3">
      <c r="A41" s="112" t="s">
        <v>164</v>
      </c>
      <c r="B41" s="110"/>
      <c r="C41" s="124">
        <v>2</v>
      </c>
      <c r="D41" s="102">
        <v>49954</v>
      </c>
      <c r="E41" s="114"/>
      <c r="F41" s="95">
        <v>0.66666666666666663</v>
      </c>
      <c r="G41" s="95">
        <v>0.62478425094429302</v>
      </c>
      <c r="H41" s="85"/>
      <c r="I41" s="85"/>
      <c r="J41" s="85"/>
    </row>
    <row r="42" spans="1:10" x14ac:dyDescent="0.3">
      <c r="A42" s="112" t="s">
        <v>197</v>
      </c>
      <c r="B42" s="110"/>
      <c r="C42" s="124">
        <v>0</v>
      </c>
      <c r="D42" s="104" t="s">
        <v>179</v>
      </c>
      <c r="E42" s="114"/>
      <c r="F42" s="116" t="s">
        <v>179</v>
      </c>
      <c r="G42" s="116" t="s">
        <v>179</v>
      </c>
      <c r="H42" s="85"/>
      <c r="I42" s="85"/>
      <c r="J42" s="85"/>
    </row>
    <row r="43" spans="1:10" x14ac:dyDescent="0.3">
      <c r="A43" s="112" t="s">
        <v>16</v>
      </c>
      <c r="B43" s="110"/>
      <c r="C43" s="117">
        <v>7</v>
      </c>
      <c r="D43" s="102">
        <v>145868</v>
      </c>
      <c r="E43" s="114"/>
      <c r="F43" s="95">
        <v>0.53846153846153844</v>
      </c>
      <c r="G43" s="95">
        <v>0.54886909666956396</v>
      </c>
      <c r="H43" s="85"/>
      <c r="I43" s="85"/>
      <c r="J43" s="85"/>
    </row>
    <row r="44" spans="1:10" x14ac:dyDescent="0.3">
      <c r="A44" s="112" t="s">
        <v>38</v>
      </c>
      <c r="B44" s="110"/>
      <c r="C44" s="117">
        <v>2</v>
      </c>
      <c r="D44" s="102">
        <v>42194</v>
      </c>
      <c r="E44" s="114"/>
      <c r="F44" s="95">
        <v>0.66666666666666663</v>
      </c>
      <c r="G44" s="95">
        <v>0.69807918203927666</v>
      </c>
      <c r="H44" s="85"/>
      <c r="I44" s="85"/>
      <c r="J44" s="85"/>
    </row>
    <row r="45" spans="1:10" x14ac:dyDescent="0.3">
      <c r="A45" s="35" t="s">
        <v>70</v>
      </c>
      <c r="B45" s="118"/>
      <c r="C45" s="119">
        <f>SUM(C34:C44)</f>
        <v>34</v>
      </c>
      <c r="D45" s="150">
        <f>SUM(D34:D44)</f>
        <v>865757</v>
      </c>
      <c r="E45" s="120"/>
      <c r="F45" s="121">
        <v>0.45333333333333331</v>
      </c>
      <c r="G45" s="121">
        <v>0.44915567716253157</v>
      </c>
      <c r="H45" s="85"/>
      <c r="I45" s="85"/>
      <c r="J45" s="85"/>
    </row>
    <row r="46" spans="1:10" x14ac:dyDescent="0.3">
      <c r="A46" s="86"/>
      <c r="B46" s="110"/>
      <c r="C46" s="117"/>
      <c r="D46" s="151"/>
      <c r="E46" s="114"/>
      <c r="F46" s="95"/>
      <c r="G46" s="95"/>
      <c r="H46" s="85"/>
      <c r="I46" s="85"/>
      <c r="J46" s="85"/>
    </row>
    <row r="47" spans="1:10" x14ac:dyDescent="0.3">
      <c r="A47" s="66" t="s">
        <v>81</v>
      </c>
      <c r="B47" s="110"/>
      <c r="C47" s="117"/>
      <c r="D47" s="151"/>
      <c r="E47" s="114"/>
      <c r="F47" s="95"/>
      <c r="G47" s="95"/>
      <c r="H47" s="85"/>
      <c r="I47" s="85"/>
      <c r="J47" s="85"/>
    </row>
    <row r="48" spans="1:10" x14ac:dyDescent="0.3">
      <c r="A48" s="112" t="s">
        <v>31</v>
      </c>
      <c r="B48" s="110"/>
      <c r="C48" s="117">
        <v>2</v>
      </c>
      <c r="D48" s="151">
        <v>58695</v>
      </c>
      <c r="E48" s="114"/>
      <c r="F48" s="95">
        <v>1</v>
      </c>
      <c r="G48" s="95">
        <v>1</v>
      </c>
      <c r="H48" s="85"/>
      <c r="I48" s="85"/>
      <c r="J48" s="85"/>
    </row>
    <row r="49" spans="1:10" x14ac:dyDescent="0.3">
      <c r="A49" s="112"/>
      <c r="B49" s="110"/>
      <c r="C49" s="117"/>
      <c r="D49" s="151"/>
      <c r="E49" s="114"/>
      <c r="F49" s="95"/>
      <c r="G49" s="95"/>
      <c r="H49" s="85"/>
      <c r="I49" s="85"/>
      <c r="J49" s="85"/>
    </row>
    <row r="50" spans="1:10" x14ac:dyDescent="0.3">
      <c r="A50" s="62" t="s">
        <v>84</v>
      </c>
      <c r="B50" s="110"/>
      <c r="C50" s="117"/>
      <c r="D50" s="151"/>
      <c r="E50" s="114"/>
      <c r="F50" s="95"/>
      <c r="G50" s="95"/>
      <c r="H50" s="85"/>
      <c r="I50" s="85"/>
      <c r="J50" s="85"/>
    </row>
    <row r="51" spans="1:10" x14ac:dyDescent="0.3">
      <c r="A51" s="112" t="s">
        <v>46</v>
      </c>
      <c r="B51" s="110"/>
      <c r="C51" s="117">
        <v>4</v>
      </c>
      <c r="D51" s="151">
        <v>145584</v>
      </c>
      <c r="E51" s="114"/>
      <c r="F51" s="95">
        <v>0.66666666666666663</v>
      </c>
      <c r="G51" s="95">
        <v>0.61218619906648164</v>
      </c>
      <c r="H51" s="85"/>
      <c r="I51" s="85"/>
      <c r="J51" s="85"/>
    </row>
    <row r="52" spans="1:10" x14ac:dyDescent="0.3">
      <c r="A52" s="112"/>
      <c r="B52" s="110"/>
      <c r="C52" s="95"/>
      <c r="D52" s="152"/>
      <c r="E52" s="114"/>
      <c r="F52" s="95"/>
      <c r="G52" s="95"/>
      <c r="H52" s="85"/>
      <c r="I52" s="85"/>
      <c r="J52" s="85"/>
    </row>
    <row r="53" spans="1:10" x14ac:dyDescent="0.3">
      <c r="A53" s="67" t="s">
        <v>72</v>
      </c>
      <c r="B53" s="110"/>
      <c r="C53" s="95"/>
      <c r="D53" s="152"/>
      <c r="E53" s="114"/>
      <c r="F53" s="95"/>
      <c r="G53" s="95"/>
      <c r="H53" s="85"/>
      <c r="I53" s="85"/>
      <c r="J53" s="85"/>
    </row>
    <row r="54" spans="1:10" x14ac:dyDescent="0.3">
      <c r="A54" s="112" t="s">
        <v>17</v>
      </c>
      <c r="B54" s="110"/>
      <c r="C54" s="117">
        <v>0</v>
      </c>
      <c r="D54" s="104" t="s">
        <v>179</v>
      </c>
      <c r="E54" s="114"/>
      <c r="F54" s="116" t="s">
        <v>179</v>
      </c>
      <c r="G54" s="116" t="s">
        <v>179</v>
      </c>
      <c r="H54" s="85"/>
      <c r="I54" s="85"/>
      <c r="J54" s="85"/>
    </row>
    <row r="55" spans="1:10" x14ac:dyDescent="0.3">
      <c r="A55" s="112" t="s">
        <v>198</v>
      </c>
      <c r="B55" s="110"/>
      <c r="C55" s="117">
        <v>0</v>
      </c>
      <c r="D55" s="104" t="s">
        <v>179</v>
      </c>
      <c r="E55" s="114"/>
      <c r="F55" s="116" t="s">
        <v>179</v>
      </c>
      <c r="G55" s="116" t="s">
        <v>179</v>
      </c>
      <c r="H55" s="85"/>
      <c r="I55" s="85"/>
      <c r="J55" s="85"/>
    </row>
    <row r="56" spans="1:10" x14ac:dyDescent="0.3">
      <c r="A56" s="112" t="s">
        <v>43</v>
      </c>
      <c r="B56" s="110"/>
      <c r="C56" s="125">
        <v>2</v>
      </c>
      <c r="D56" s="152">
        <v>50000</v>
      </c>
      <c r="E56" s="114"/>
      <c r="F56" s="95">
        <v>1</v>
      </c>
      <c r="G56" s="95">
        <v>1</v>
      </c>
      <c r="H56" s="85"/>
      <c r="I56" s="85"/>
      <c r="J56" s="85"/>
    </row>
    <row r="57" spans="1:10" x14ac:dyDescent="0.3">
      <c r="A57" s="112" t="s">
        <v>30</v>
      </c>
      <c r="B57" s="110"/>
      <c r="C57" s="125">
        <v>1</v>
      </c>
      <c r="D57" s="152">
        <v>8000</v>
      </c>
      <c r="E57" s="114"/>
      <c r="F57" s="95">
        <v>0.2</v>
      </c>
      <c r="G57" s="95">
        <v>7.875178422011124E-2</v>
      </c>
      <c r="H57" s="85"/>
      <c r="I57" s="85"/>
      <c r="J57" s="85"/>
    </row>
    <row r="58" spans="1:10" x14ac:dyDescent="0.3">
      <c r="A58" s="36" t="s">
        <v>71</v>
      </c>
      <c r="B58" s="118"/>
      <c r="C58" s="119">
        <f>SUM(C54:C57)</f>
        <v>3</v>
      </c>
      <c r="D58" s="150">
        <f>SUM(D54:D57)</f>
        <v>58000</v>
      </c>
      <c r="E58" s="120"/>
      <c r="F58" s="121">
        <v>0.33333333333333331</v>
      </c>
      <c r="G58" s="121">
        <v>0.29158622908622911</v>
      </c>
      <c r="H58" s="85"/>
      <c r="I58" s="85"/>
      <c r="J58" s="85"/>
    </row>
    <row r="59" spans="1:10" x14ac:dyDescent="0.3">
      <c r="A59" s="32"/>
      <c r="B59" s="110"/>
      <c r="C59" s="117"/>
      <c r="D59" s="151"/>
      <c r="E59" s="114"/>
      <c r="F59" s="95"/>
      <c r="G59" s="95"/>
      <c r="H59" s="85"/>
      <c r="I59" s="85"/>
      <c r="J59" s="85"/>
    </row>
    <row r="60" spans="1:10" x14ac:dyDescent="0.3">
      <c r="A60" s="32" t="s">
        <v>83</v>
      </c>
      <c r="B60" s="110"/>
      <c r="C60" s="117"/>
      <c r="D60" s="151"/>
      <c r="E60" s="114"/>
      <c r="F60" s="95"/>
      <c r="G60" s="95"/>
      <c r="H60" s="85"/>
      <c r="I60" s="85"/>
      <c r="J60" s="85"/>
    </row>
    <row r="61" spans="1:10" x14ac:dyDescent="0.3">
      <c r="A61" s="112" t="s">
        <v>165</v>
      </c>
      <c r="B61" s="110"/>
      <c r="C61" s="88">
        <v>1</v>
      </c>
      <c r="D61" s="102">
        <v>22017</v>
      </c>
      <c r="E61" s="114"/>
      <c r="F61" s="95">
        <v>1</v>
      </c>
      <c r="G61" s="95">
        <v>0.93821110495589555</v>
      </c>
      <c r="H61" s="85"/>
      <c r="I61" s="85"/>
      <c r="J61" s="85"/>
    </row>
    <row r="62" spans="1:10" x14ac:dyDescent="0.3">
      <c r="A62" s="112" t="s">
        <v>166</v>
      </c>
      <c r="B62" s="110"/>
      <c r="C62" s="88">
        <v>1</v>
      </c>
      <c r="D62" s="102">
        <v>61280</v>
      </c>
      <c r="E62" s="114"/>
      <c r="F62" s="95">
        <v>0.33333333333333331</v>
      </c>
      <c r="G62" s="95">
        <v>0.55736959388785301</v>
      </c>
      <c r="H62" s="85"/>
      <c r="I62" s="85"/>
      <c r="J62" s="85"/>
    </row>
    <row r="63" spans="1:10" x14ac:dyDescent="0.3">
      <c r="A63" s="112" t="s">
        <v>35</v>
      </c>
      <c r="B63" s="110"/>
      <c r="C63" s="88">
        <v>3</v>
      </c>
      <c r="D63" s="102">
        <v>70254</v>
      </c>
      <c r="E63" s="114"/>
      <c r="F63" s="95">
        <v>0.5</v>
      </c>
      <c r="G63" s="95">
        <v>0.41386989024972165</v>
      </c>
      <c r="H63" s="85"/>
      <c r="I63" s="85"/>
      <c r="J63" s="85"/>
    </row>
    <row r="64" spans="1:10" x14ac:dyDescent="0.3">
      <c r="A64" s="112" t="s">
        <v>167</v>
      </c>
      <c r="B64" s="110"/>
      <c r="C64" s="88">
        <v>2</v>
      </c>
      <c r="D64" s="102">
        <v>47750</v>
      </c>
      <c r="E64" s="114"/>
      <c r="F64" s="95">
        <v>0.5</v>
      </c>
      <c r="G64" s="95">
        <v>0.54065988813152477</v>
      </c>
      <c r="H64" s="85"/>
      <c r="I64" s="85"/>
      <c r="J64" s="85"/>
    </row>
    <row r="65" spans="1:10" x14ac:dyDescent="0.3">
      <c r="A65" s="112" t="s">
        <v>168</v>
      </c>
      <c r="B65" s="110"/>
      <c r="C65" s="117">
        <v>0</v>
      </c>
      <c r="D65" s="104" t="s">
        <v>179</v>
      </c>
      <c r="E65" s="114"/>
      <c r="F65" s="116" t="s">
        <v>179</v>
      </c>
      <c r="G65" s="116" t="s">
        <v>179</v>
      </c>
      <c r="H65" s="85"/>
      <c r="I65" s="85"/>
      <c r="J65" s="85"/>
    </row>
    <row r="66" spans="1:10" x14ac:dyDescent="0.3">
      <c r="A66" s="112" t="s">
        <v>39</v>
      </c>
      <c r="B66" s="110"/>
      <c r="C66" s="117">
        <v>2</v>
      </c>
      <c r="D66" s="151">
        <v>50000</v>
      </c>
      <c r="E66" s="114"/>
      <c r="F66" s="95">
        <v>0.4</v>
      </c>
      <c r="G66" s="95">
        <v>0.26812958166422668</v>
      </c>
      <c r="H66" s="85"/>
      <c r="I66" s="85"/>
      <c r="J66" s="85"/>
    </row>
    <row r="67" spans="1:10" x14ac:dyDescent="0.3">
      <c r="A67" s="112" t="s">
        <v>199</v>
      </c>
      <c r="B67" s="110"/>
      <c r="C67" s="117">
        <v>0</v>
      </c>
      <c r="D67" s="104" t="s">
        <v>179</v>
      </c>
      <c r="E67" s="114"/>
      <c r="F67" s="116" t="s">
        <v>179</v>
      </c>
      <c r="G67" s="116" t="s">
        <v>179</v>
      </c>
      <c r="H67" s="85"/>
      <c r="I67" s="85"/>
      <c r="J67" s="85"/>
    </row>
    <row r="68" spans="1:10" x14ac:dyDescent="0.3">
      <c r="A68" s="112" t="s">
        <v>169</v>
      </c>
      <c r="B68" s="110"/>
      <c r="C68" s="117">
        <v>0</v>
      </c>
      <c r="D68" s="104" t="s">
        <v>179</v>
      </c>
      <c r="E68" s="114"/>
      <c r="F68" s="116" t="s">
        <v>179</v>
      </c>
      <c r="G68" s="116" t="s">
        <v>179</v>
      </c>
      <c r="H68" s="85"/>
      <c r="I68" s="85"/>
      <c r="J68" s="85"/>
    </row>
    <row r="69" spans="1:10" x14ac:dyDescent="0.3">
      <c r="A69" s="112" t="s">
        <v>200</v>
      </c>
      <c r="B69" s="110"/>
      <c r="C69" s="125">
        <v>1</v>
      </c>
      <c r="D69" s="152">
        <v>14384</v>
      </c>
      <c r="E69" s="114"/>
      <c r="F69" s="95">
        <v>1</v>
      </c>
      <c r="G69" s="95">
        <v>0.6996789570969939</v>
      </c>
      <c r="H69" s="85"/>
      <c r="I69" s="85"/>
      <c r="J69" s="85"/>
    </row>
    <row r="70" spans="1:10" x14ac:dyDescent="0.3">
      <c r="A70" s="36" t="s">
        <v>82</v>
      </c>
      <c r="B70" s="118"/>
      <c r="C70" s="119">
        <f>SUM(C61:C69)</f>
        <v>10</v>
      </c>
      <c r="D70" s="150">
        <f>SUM(D61:D69)</f>
        <v>265685</v>
      </c>
      <c r="E70" s="120"/>
      <c r="F70" s="121">
        <v>0.43478260869565216</v>
      </c>
      <c r="G70" s="121">
        <v>0.39365056317285152</v>
      </c>
      <c r="H70" s="85"/>
      <c r="I70" s="85"/>
      <c r="J70" s="85"/>
    </row>
    <row r="71" spans="1:10" x14ac:dyDescent="0.3">
      <c r="A71" s="86"/>
      <c r="B71" s="110"/>
      <c r="C71" s="117"/>
      <c r="D71" s="151"/>
      <c r="E71" s="114"/>
      <c r="F71" s="95"/>
      <c r="G71" s="95"/>
      <c r="H71" s="85"/>
      <c r="I71" s="85"/>
      <c r="J71" s="85"/>
    </row>
    <row r="72" spans="1:10" x14ac:dyDescent="0.3">
      <c r="A72" s="62" t="s">
        <v>80</v>
      </c>
      <c r="B72" s="110"/>
      <c r="C72" s="117"/>
      <c r="D72" s="151"/>
      <c r="E72" s="114"/>
      <c r="F72" s="95"/>
      <c r="G72" s="95"/>
      <c r="H72" s="85"/>
      <c r="I72" s="85"/>
      <c r="J72" s="85"/>
    </row>
    <row r="73" spans="1:10" x14ac:dyDescent="0.3">
      <c r="A73" s="112" t="s">
        <v>189</v>
      </c>
      <c r="B73" s="110"/>
      <c r="C73" s="88">
        <v>1</v>
      </c>
      <c r="D73" s="102">
        <v>25000</v>
      </c>
      <c r="E73" s="114"/>
      <c r="F73" s="95">
        <v>0.5</v>
      </c>
      <c r="G73" s="95">
        <v>0.60676666181253336</v>
      </c>
      <c r="H73" s="85"/>
      <c r="I73" s="85"/>
      <c r="J73" s="85"/>
    </row>
    <row r="74" spans="1:10" x14ac:dyDescent="0.3">
      <c r="A74" s="112" t="s">
        <v>192</v>
      </c>
      <c r="B74" s="110"/>
      <c r="C74" s="88">
        <v>1</v>
      </c>
      <c r="D74" s="102">
        <v>40000</v>
      </c>
      <c r="E74" s="114"/>
      <c r="F74" s="95">
        <v>1</v>
      </c>
      <c r="G74" s="95">
        <v>1</v>
      </c>
      <c r="H74" s="85"/>
      <c r="I74" s="85"/>
      <c r="J74" s="85"/>
    </row>
    <row r="75" spans="1:10" x14ac:dyDescent="0.3">
      <c r="A75" s="112" t="s">
        <v>27</v>
      </c>
      <c r="B75" s="110"/>
      <c r="C75" s="88">
        <v>10</v>
      </c>
      <c r="D75" s="102">
        <v>249945</v>
      </c>
      <c r="E75" s="114"/>
      <c r="F75" s="95">
        <v>0.47619047619047616</v>
      </c>
      <c r="G75" s="95">
        <v>0.43700498295305534</v>
      </c>
      <c r="H75" s="85"/>
      <c r="I75" s="85"/>
      <c r="J75" s="85"/>
    </row>
    <row r="76" spans="1:10" x14ac:dyDescent="0.3">
      <c r="A76" s="112" t="s">
        <v>190</v>
      </c>
      <c r="B76" s="110"/>
      <c r="C76" s="88">
        <v>1</v>
      </c>
      <c r="D76" s="102">
        <v>25000</v>
      </c>
      <c r="E76" s="114"/>
      <c r="F76" s="95">
        <v>1</v>
      </c>
      <c r="G76" s="95">
        <v>1</v>
      </c>
      <c r="H76" s="85"/>
      <c r="I76" s="85"/>
      <c r="J76" s="85"/>
    </row>
    <row r="77" spans="1:10" x14ac:dyDescent="0.3">
      <c r="A77" s="112" t="s">
        <v>21</v>
      </c>
      <c r="B77" s="110"/>
      <c r="C77" s="88">
        <v>1</v>
      </c>
      <c r="D77" s="102">
        <v>21200</v>
      </c>
      <c r="E77" s="114"/>
      <c r="F77" s="95">
        <v>1</v>
      </c>
      <c r="G77" s="95">
        <v>1</v>
      </c>
      <c r="H77" s="85"/>
      <c r="I77" s="85"/>
      <c r="J77" s="85"/>
    </row>
    <row r="78" spans="1:10" x14ac:dyDescent="0.3">
      <c r="A78" s="112" t="s">
        <v>0</v>
      </c>
      <c r="B78" s="110"/>
      <c r="C78" s="88">
        <v>13</v>
      </c>
      <c r="D78" s="102">
        <v>342961</v>
      </c>
      <c r="E78" s="114"/>
      <c r="F78" s="95">
        <v>0.54166666666666663</v>
      </c>
      <c r="G78" s="95">
        <v>0.58089600271002706</v>
      </c>
      <c r="H78" s="85"/>
      <c r="I78" s="85"/>
      <c r="J78" s="85"/>
    </row>
    <row r="79" spans="1:10" x14ac:dyDescent="0.3">
      <c r="A79" s="112" t="s">
        <v>23</v>
      </c>
      <c r="B79" s="110"/>
      <c r="C79" s="88">
        <v>19</v>
      </c>
      <c r="D79" s="102">
        <v>450853</v>
      </c>
      <c r="E79" s="114"/>
      <c r="F79" s="95">
        <v>0.76</v>
      </c>
      <c r="G79" s="95">
        <v>0.72273858149570702</v>
      </c>
      <c r="H79" s="85"/>
      <c r="I79" s="85"/>
      <c r="J79" s="85"/>
    </row>
    <row r="80" spans="1:10" x14ac:dyDescent="0.3">
      <c r="A80" s="112" t="s">
        <v>44</v>
      </c>
      <c r="B80" s="110"/>
      <c r="C80" s="88">
        <v>3</v>
      </c>
      <c r="D80" s="102">
        <v>74915</v>
      </c>
      <c r="E80" s="114"/>
      <c r="F80" s="95">
        <v>0.5</v>
      </c>
      <c r="G80" s="95">
        <v>0.45740679683970153</v>
      </c>
      <c r="H80" s="85"/>
      <c r="I80" s="85"/>
      <c r="J80" s="85"/>
    </row>
    <row r="81" spans="1:10" x14ac:dyDescent="0.3">
      <c r="A81" s="112" t="s">
        <v>47</v>
      </c>
      <c r="B81" s="110"/>
      <c r="C81" s="88">
        <v>1</v>
      </c>
      <c r="D81" s="102">
        <v>25000</v>
      </c>
      <c r="E81" s="114"/>
      <c r="F81" s="95">
        <v>1</v>
      </c>
      <c r="G81" s="95">
        <v>1</v>
      </c>
      <c r="H81" s="85"/>
      <c r="I81" s="85"/>
      <c r="J81" s="85"/>
    </row>
    <row r="82" spans="1:10" x14ac:dyDescent="0.3">
      <c r="A82" s="112" t="s">
        <v>11</v>
      </c>
      <c r="B82" s="110"/>
      <c r="C82" s="88">
        <v>23</v>
      </c>
      <c r="D82" s="102">
        <v>555397</v>
      </c>
      <c r="E82" s="114"/>
      <c r="F82" s="95">
        <v>0.74193548387096775</v>
      </c>
      <c r="G82" s="95">
        <v>0.72106163071941676</v>
      </c>
      <c r="H82" s="85"/>
      <c r="I82" s="85"/>
      <c r="J82" s="85"/>
    </row>
    <row r="83" spans="1:10" x14ac:dyDescent="0.3">
      <c r="A83" s="112" t="s">
        <v>24</v>
      </c>
      <c r="B83" s="110"/>
      <c r="C83" s="88">
        <v>6</v>
      </c>
      <c r="D83" s="102">
        <v>122112</v>
      </c>
      <c r="E83" s="114"/>
      <c r="F83" s="95">
        <v>0.8571428571428571</v>
      </c>
      <c r="G83" s="95">
        <v>0.80808936418021071</v>
      </c>
      <c r="H83" s="85"/>
      <c r="I83" s="85"/>
      <c r="J83" s="85"/>
    </row>
    <row r="84" spans="1:10" x14ac:dyDescent="0.3">
      <c r="A84" s="112" t="s">
        <v>191</v>
      </c>
      <c r="B84" s="110"/>
      <c r="C84" s="88">
        <v>1</v>
      </c>
      <c r="D84" s="102">
        <v>25000</v>
      </c>
      <c r="E84" s="114"/>
      <c r="F84" s="95">
        <v>0.33333333333333331</v>
      </c>
      <c r="G84" s="95">
        <v>0.30031112232272633</v>
      </c>
      <c r="H84" s="85"/>
      <c r="I84" s="85"/>
      <c r="J84" s="85"/>
    </row>
    <row r="85" spans="1:10" x14ac:dyDescent="0.3">
      <c r="A85" s="112" t="s">
        <v>48</v>
      </c>
      <c r="B85" s="110"/>
      <c r="C85" s="88">
        <v>3</v>
      </c>
      <c r="D85" s="102">
        <v>68625</v>
      </c>
      <c r="E85" s="114"/>
      <c r="F85" s="95">
        <v>1</v>
      </c>
      <c r="G85" s="95">
        <v>1</v>
      </c>
      <c r="H85" s="85"/>
      <c r="I85" s="85"/>
      <c r="J85" s="85"/>
    </row>
    <row r="86" spans="1:10" x14ac:dyDescent="0.3">
      <c r="A86" s="112" t="s">
        <v>4</v>
      </c>
      <c r="B86" s="110"/>
      <c r="C86" s="88">
        <v>11</v>
      </c>
      <c r="D86" s="102">
        <v>282814</v>
      </c>
      <c r="E86" s="114"/>
      <c r="F86" s="95">
        <v>0.6470588235294118</v>
      </c>
      <c r="G86" s="95">
        <v>0.5534921315242004</v>
      </c>
      <c r="H86" s="85"/>
      <c r="I86" s="85"/>
      <c r="J86" s="85"/>
    </row>
    <row r="87" spans="1:10" x14ac:dyDescent="0.3">
      <c r="A87" s="35" t="s">
        <v>79</v>
      </c>
      <c r="B87" s="118"/>
      <c r="C87" s="119">
        <f>SUM(C73:C86)</f>
        <v>94</v>
      </c>
      <c r="D87" s="150">
        <f>SUM(D73:D86)</f>
        <v>2308822</v>
      </c>
      <c r="E87" s="120"/>
      <c r="F87" s="121">
        <v>0.65734265734265729</v>
      </c>
      <c r="G87" s="121">
        <v>0.6262839267801642</v>
      </c>
      <c r="H87" s="85"/>
      <c r="I87" s="85"/>
      <c r="J87" s="85"/>
    </row>
    <row r="88" spans="1:10" x14ac:dyDescent="0.3">
      <c r="A88" s="86"/>
      <c r="B88" s="110"/>
      <c r="C88" s="117"/>
      <c r="D88" s="151"/>
      <c r="E88" s="114"/>
      <c r="F88" s="95"/>
      <c r="G88" s="95"/>
      <c r="H88" s="85"/>
      <c r="I88" s="85"/>
      <c r="J88" s="85"/>
    </row>
    <row r="89" spans="1:10" x14ac:dyDescent="0.3">
      <c r="A89" s="65" t="s">
        <v>78</v>
      </c>
      <c r="B89" s="110"/>
      <c r="C89" s="117"/>
      <c r="D89" s="151"/>
      <c r="E89" s="114"/>
      <c r="F89" s="95"/>
      <c r="G89" s="95"/>
      <c r="H89" s="85"/>
      <c r="I89" s="85"/>
      <c r="J89" s="85"/>
    </row>
    <row r="90" spans="1:10" x14ac:dyDescent="0.3">
      <c r="A90" s="112" t="s">
        <v>6</v>
      </c>
      <c r="B90" s="110"/>
      <c r="C90" s="88">
        <v>2</v>
      </c>
      <c r="D90" s="102">
        <v>47465</v>
      </c>
      <c r="E90" s="114"/>
      <c r="F90" s="95">
        <v>0.5</v>
      </c>
      <c r="G90" s="95">
        <v>0.43791344140088018</v>
      </c>
      <c r="H90" s="85"/>
      <c r="I90" s="85"/>
      <c r="J90" s="85"/>
    </row>
    <row r="91" spans="1:10" x14ac:dyDescent="0.3">
      <c r="A91" s="112" t="s">
        <v>185</v>
      </c>
      <c r="B91" s="110"/>
      <c r="C91" s="88">
        <v>1</v>
      </c>
      <c r="D91" s="102">
        <v>45520</v>
      </c>
      <c r="E91" s="114"/>
      <c r="F91" s="95">
        <v>1</v>
      </c>
      <c r="G91" s="95">
        <v>1</v>
      </c>
      <c r="H91" s="85"/>
      <c r="I91" s="85"/>
      <c r="J91" s="85"/>
    </row>
    <row r="92" spans="1:10" x14ac:dyDescent="0.3">
      <c r="A92" s="112" t="s">
        <v>33</v>
      </c>
      <c r="B92" s="110"/>
      <c r="C92" s="88">
        <v>7</v>
      </c>
      <c r="D92" s="102">
        <v>168322</v>
      </c>
      <c r="E92" s="114"/>
      <c r="F92" s="95">
        <v>0.53846153846153844</v>
      </c>
      <c r="G92" s="95">
        <v>0.50750606786968777</v>
      </c>
      <c r="H92" s="85"/>
      <c r="I92" s="85"/>
      <c r="J92" s="85"/>
    </row>
    <row r="93" spans="1:10" x14ac:dyDescent="0.3">
      <c r="A93" s="112" t="s">
        <v>170</v>
      </c>
      <c r="B93" s="110"/>
      <c r="C93" s="117">
        <v>0</v>
      </c>
      <c r="D93" s="104" t="s">
        <v>179</v>
      </c>
      <c r="E93" s="114"/>
      <c r="F93" s="95" t="s">
        <v>179</v>
      </c>
      <c r="G93" s="95" t="s">
        <v>179</v>
      </c>
      <c r="H93" s="85"/>
      <c r="I93" s="85"/>
      <c r="J93" s="85"/>
    </row>
    <row r="94" spans="1:10" x14ac:dyDescent="0.3">
      <c r="A94" s="112" t="s">
        <v>186</v>
      </c>
      <c r="B94" s="110"/>
      <c r="C94" s="124">
        <v>0</v>
      </c>
      <c r="D94" s="104" t="s">
        <v>179</v>
      </c>
      <c r="E94" s="114"/>
      <c r="F94" s="95" t="s">
        <v>179</v>
      </c>
      <c r="G94" s="95" t="s">
        <v>179</v>
      </c>
      <c r="H94" s="85"/>
      <c r="I94" s="85"/>
      <c r="J94" s="85"/>
    </row>
    <row r="95" spans="1:10" x14ac:dyDescent="0.3">
      <c r="A95" s="112" t="s">
        <v>45</v>
      </c>
      <c r="B95" s="110"/>
      <c r="C95" s="117">
        <v>0</v>
      </c>
      <c r="D95" s="104" t="s">
        <v>179</v>
      </c>
      <c r="E95" s="114"/>
      <c r="F95" s="95" t="s">
        <v>179</v>
      </c>
      <c r="G95" s="95" t="s">
        <v>179</v>
      </c>
      <c r="H95" s="85"/>
      <c r="I95" s="85"/>
      <c r="J95" s="85"/>
    </row>
    <row r="96" spans="1:10" x14ac:dyDescent="0.3">
      <c r="A96" s="112" t="s">
        <v>187</v>
      </c>
      <c r="B96" s="110"/>
      <c r="C96" s="117">
        <v>0</v>
      </c>
      <c r="D96" s="104" t="s">
        <v>179</v>
      </c>
      <c r="E96" s="114"/>
      <c r="F96" s="95" t="s">
        <v>179</v>
      </c>
      <c r="G96" s="95" t="s">
        <v>179</v>
      </c>
      <c r="H96" s="85"/>
      <c r="I96" s="85"/>
      <c r="J96" s="85"/>
    </row>
    <row r="97" spans="1:10" x14ac:dyDescent="0.3">
      <c r="A97" s="112" t="s">
        <v>171</v>
      </c>
      <c r="B97" s="110"/>
      <c r="C97" s="88">
        <v>3</v>
      </c>
      <c r="D97" s="102">
        <v>74205</v>
      </c>
      <c r="E97" s="114"/>
      <c r="F97" s="95">
        <v>1</v>
      </c>
      <c r="G97" s="95">
        <v>0.94928936023231714</v>
      </c>
      <c r="H97" s="85"/>
      <c r="I97" s="85"/>
      <c r="J97" s="85"/>
    </row>
    <row r="98" spans="1:10" x14ac:dyDescent="0.3">
      <c r="A98" s="112" t="s">
        <v>25</v>
      </c>
      <c r="B98" s="110"/>
      <c r="C98" s="88">
        <v>5</v>
      </c>
      <c r="D98" s="102">
        <v>130612</v>
      </c>
      <c r="E98" s="114"/>
      <c r="F98" s="95">
        <v>0.7142857142857143</v>
      </c>
      <c r="G98" s="95">
        <v>0.73464612546333008</v>
      </c>
      <c r="H98" s="85"/>
      <c r="I98" s="85"/>
      <c r="J98" s="85"/>
    </row>
    <row r="99" spans="1:10" x14ac:dyDescent="0.3">
      <c r="A99" s="112" t="s">
        <v>42</v>
      </c>
      <c r="B99" s="110"/>
      <c r="C99" s="88">
        <v>1</v>
      </c>
      <c r="D99" s="102">
        <v>21647</v>
      </c>
      <c r="E99" s="114"/>
      <c r="F99" s="95">
        <v>0.33333333333333331</v>
      </c>
      <c r="G99" s="95">
        <v>0.30264942327857391</v>
      </c>
      <c r="H99" s="85"/>
      <c r="I99" s="85"/>
      <c r="J99" s="85"/>
    </row>
    <row r="100" spans="1:10" x14ac:dyDescent="0.3">
      <c r="A100" s="112" t="s">
        <v>19</v>
      </c>
      <c r="B100" s="110"/>
      <c r="C100" s="88">
        <v>9</v>
      </c>
      <c r="D100" s="102">
        <v>193058</v>
      </c>
      <c r="E100" s="114"/>
      <c r="F100" s="95">
        <v>0.52941176470588236</v>
      </c>
      <c r="G100" s="95">
        <v>0.50042121252180582</v>
      </c>
      <c r="H100" s="85"/>
      <c r="I100" s="85"/>
      <c r="J100" s="85"/>
    </row>
    <row r="101" spans="1:10" x14ac:dyDescent="0.3">
      <c r="A101" s="112" t="s">
        <v>41</v>
      </c>
      <c r="B101" s="110"/>
      <c r="C101" s="88">
        <v>1</v>
      </c>
      <c r="D101" s="102">
        <v>19761</v>
      </c>
      <c r="E101" s="114"/>
      <c r="F101" s="95">
        <v>0.5</v>
      </c>
      <c r="G101" s="95">
        <v>0.23518280491288204</v>
      </c>
      <c r="H101" s="85"/>
      <c r="I101" s="85"/>
      <c r="J101" s="85"/>
    </row>
    <row r="102" spans="1:10" x14ac:dyDescent="0.3">
      <c r="A102" s="112" t="s">
        <v>20</v>
      </c>
      <c r="B102" s="110"/>
      <c r="C102" s="88">
        <v>7</v>
      </c>
      <c r="D102" s="102">
        <v>174946</v>
      </c>
      <c r="E102" s="114"/>
      <c r="F102" s="95">
        <v>0.53846153846153844</v>
      </c>
      <c r="G102" s="95">
        <v>0.47430635007564131</v>
      </c>
      <c r="H102" s="85"/>
      <c r="I102" s="85"/>
      <c r="J102" s="85"/>
    </row>
    <row r="103" spans="1:10" x14ac:dyDescent="0.3">
      <c r="A103" s="112" t="s">
        <v>26</v>
      </c>
      <c r="B103" s="110"/>
      <c r="C103" s="88">
        <v>6</v>
      </c>
      <c r="D103" s="102">
        <v>139964</v>
      </c>
      <c r="E103" s="114"/>
      <c r="F103" s="95">
        <v>0.6</v>
      </c>
      <c r="G103" s="95">
        <v>0.55187369882026371</v>
      </c>
      <c r="H103" s="85"/>
      <c r="I103" s="85"/>
      <c r="J103" s="85"/>
    </row>
    <row r="104" spans="1:10" x14ac:dyDescent="0.3">
      <c r="A104" s="112" t="s">
        <v>172</v>
      </c>
      <c r="B104" s="110"/>
      <c r="C104" s="88">
        <v>2</v>
      </c>
      <c r="D104" s="102">
        <v>44679</v>
      </c>
      <c r="E104" s="114"/>
      <c r="F104" s="95">
        <v>0.5</v>
      </c>
      <c r="G104" s="95">
        <v>0.50076775646988936</v>
      </c>
      <c r="H104" s="85"/>
      <c r="I104" s="85"/>
      <c r="J104" s="85"/>
    </row>
    <row r="105" spans="1:10" x14ac:dyDescent="0.3">
      <c r="A105" s="112" t="s">
        <v>188</v>
      </c>
      <c r="B105" s="110"/>
      <c r="C105" s="117">
        <v>0</v>
      </c>
      <c r="D105" s="104" t="s">
        <v>179</v>
      </c>
      <c r="E105" s="114"/>
      <c r="F105" s="95" t="s">
        <v>179</v>
      </c>
      <c r="G105" s="95" t="s">
        <v>179</v>
      </c>
      <c r="H105" s="85"/>
      <c r="I105" s="85"/>
      <c r="J105" s="85"/>
    </row>
    <row r="106" spans="1:10" x14ac:dyDescent="0.3">
      <c r="A106" s="112" t="s">
        <v>8</v>
      </c>
      <c r="B106" s="110"/>
      <c r="C106" s="88">
        <v>1</v>
      </c>
      <c r="D106" s="102">
        <v>24969</v>
      </c>
      <c r="E106" s="114"/>
      <c r="F106" s="95">
        <v>0.2</v>
      </c>
      <c r="G106" s="95">
        <v>0.22522189349112426</v>
      </c>
      <c r="H106" s="85"/>
      <c r="I106" s="85"/>
      <c r="J106" s="85"/>
    </row>
    <row r="107" spans="1:10" x14ac:dyDescent="0.3">
      <c r="A107" s="112" t="s">
        <v>2</v>
      </c>
      <c r="B107" s="110"/>
      <c r="C107" s="88">
        <v>7</v>
      </c>
      <c r="D107" s="102">
        <v>157931</v>
      </c>
      <c r="E107" s="114"/>
      <c r="F107" s="95">
        <v>0.5</v>
      </c>
      <c r="G107" s="95">
        <v>0.51609751315316488</v>
      </c>
      <c r="H107" s="85"/>
      <c r="I107" s="85"/>
      <c r="J107" s="85"/>
    </row>
    <row r="108" spans="1:10" x14ac:dyDescent="0.3">
      <c r="A108" s="112" t="s">
        <v>7</v>
      </c>
      <c r="B108" s="110"/>
      <c r="C108" s="88">
        <v>18</v>
      </c>
      <c r="D108" s="102">
        <v>400608</v>
      </c>
      <c r="E108" s="114"/>
      <c r="F108" s="95">
        <v>0.51428571428571423</v>
      </c>
      <c r="G108" s="95">
        <v>0.49335292255893087</v>
      </c>
      <c r="H108" s="85"/>
      <c r="I108" s="85"/>
      <c r="J108" s="85"/>
    </row>
    <row r="109" spans="1:10" x14ac:dyDescent="0.3">
      <c r="A109" s="112" t="s">
        <v>14</v>
      </c>
      <c r="B109" s="110"/>
      <c r="C109" s="88">
        <v>12</v>
      </c>
      <c r="D109" s="102">
        <v>300345</v>
      </c>
      <c r="E109" s="114"/>
      <c r="F109" s="95">
        <v>0.66666666666666663</v>
      </c>
      <c r="G109" s="95">
        <v>0.67164379364862836</v>
      </c>
      <c r="H109" s="85"/>
      <c r="I109" s="85"/>
      <c r="J109" s="85"/>
    </row>
    <row r="110" spans="1:10" x14ac:dyDescent="0.3">
      <c r="A110" s="112" t="s">
        <v>15</v>
      </c>
      <c r="B110" s="110"/>
      <c r="C110" s="88">
        <v>2</v>
      </c>
      <c r="D110" s="102">
        <v>49995</v>
      </c>
      <c r="E110" s="114"/>
      <c r="F110" s="95">
        <v>0.33333333333333331</v>
      </c>
      <c r="G110" s="95">
        <v>0.26872530839313069</v>
      </c>
      <c r="H110" s="85"/>
      <c r="I110" s="85"/>
      <c r="J110" s="85"/>
    </row>
    <row r="111" spans="1:10" x14ac:dyDescent="0.3">
      <c r="A111" s="112" t="s">
        <v>34</v>
      </c>
      <c r="B111" s="110"/>
      <c r="C111" s="88">
        <v>1</v>
      </c>
      <c r="D111" s="102">
        <v>9700</v>
      </c>
      <c r="E111" s="114"/>
      <c r="F111" s="95">
        <v>0.33333333333333331</v>
      </c>
      <c r="G111" s="95">
        <v>0.31933105082960234</v>
      </c>
      <c r="H111" s="85"/>
      <c r="I111" s="85"/>
      <c r="J111" s="85"/>
    </row>
    <row r="112" spans="1:10" x14ac:dyDescent="0.3">
      <c r="A112" s="112" t="s">
        <v>36</v>
      </c>
      <c r="B112" s="110"/>
      <c r="C112" s="88">
        <v>3</v>
      </c>
      <c r="D112" s="102">
        <v>65966</v>
      </c>
      <c r="E112" s="114"/>
      <c r="F112" s="95">
        <v>0.375</v>
      </c>
      <c r="G112" s="95">
        <v>0.39501071869124182</v>
      </c>
      <c r="H112" s="85"/>
      <c r="I112" s="85"/>
      <c r="J112" s="85"/>
    </row>
    <row r="113" spans="1:10" x14ac:dyDescent="0.3">
      <c r="A113" s="112" t="s">
        <v>1</v>
      </c>
      <c r="B113" s="110"/>
      <c r="C113" s="88">
        <v>19</v>
      </c>
      <c r="D113" s="102">
        <v>451934</v>
      </c>
      <c r="E113" s="114"/>
      <c r="F113" s="95">
        <v>0.6785714285714286</v>
      </c>
      <c r="G113" s="95">
        <v>0.58015155463527912</v>
      </c>
      <c r="H113" s="85"/>
      <c r="I113" s="85"/>
      <c r="J113" s="85"/>
    </row>
    <row r="114" spans="1:10" x14ac:dyDescent="0.3">
      <c r="A114" s="37" t="s">
        <v>77</v>
      </c>
      <c r="B114" s="118"/>
      <c r="C114" s="119">
        <f>SUM(C90:C113)</f>
        <v>107</v>
      </c>
      <c r="D114" s="150">
        <f>SUM(D90:D113)</f>
        <v>2521627</v>
      </c>
      <c r="E114" s="120"/>
      <c r="F114" s="126">
        <v>0.53768844221105527</v>
      </c>
      <c r="G114" s="126">
        <v>0.50751932058832649</v>
      </c>
      <c r="H114" s="85"/>
      <c r="I114" s="85"/>
      <c r="J114" s="85"/>
    </row>
    <row r="115" spans="1:10" x14ac:dyDescent="0.3">
      <c r="A115" s="86"/>
      <c r="B115" s="110"/>
      <c r="C115" s="86"/>
      <c r="D115" s="103"/>
      <c r="E115" s="86"/>
      <c r="F115" s="86"/>
      <c r="G115" s="86"/>
      <c r="H115" s="85"/>
      <c r="I115" s="85"/>
      <c r="J115" s="85"/>
    </row>
    <row r="116" spans="1:10" x14ac:dyDescent="0.3">
      <c r="A116" s="86"/>
      <c r="B116" s="110"/>
      <c r="C116" s="117"/>
      <c r="D116" s="151"/>
      <c r="E116" s="114"/>
      <c r="F116" s="95"/>
      <c r="G116" s="95"/>
      <c r="H116" s="85"/>
      <c r="I116" s="85"/>
      <c r="J116" s="85"/>
    </row>
    <row r="117" spans="1:10" x14ac:dyDescent="0.3">
      <c r="A117" s="96" t="s">
        <v>89</v>
      </c>
      <c r="B117" s="118"/>
      <c r="C117" s="127">
        <f>C18+C26+C31+C45+C48+C51+C58+C70+C87+C114</f>
        <v>288</v>
      </c>
      <c r="D117" s="128">
        <f>D18+D26+D31+D45+D48+D51+D58+D70+D87+D114</f>
        <v>7084778</v>
      </c>
      <c r="E117" s="120"/>
      <c r="F117" s="129">
        <v>0.54648956356736245</v>
      </c>
      <c r="G117" s="129">
        <v>0.52008088997767954</v>
      </c>
      <c r="H117" s="85"/>
      <c r="I117" s="85"/>
      <c r="J117" s="85"/>
    </row>
    <row r="119" spans="1:10" x14ac:dyDescent="0.3">
      <c r="A119" s="6" t="s">
        <v>203</v>
      </c>
    </row>
  </sheetData>
  <mergeCells count="12">
    <mergeCell ref="L9:L11"/>
    <mergeCell ref="K9:K11"/>
    <mergeCell ref="J9:J11"/>
    <mergeCell ref="L6:L8"/>
    <mergeCell ref="K6:K8"/>
    <mergeCell ref="J6:J8"/>
    <mergeCell ref="A3:J3"/>
    <mergeCell ref="A2:J2"/>
    <mergeCell ref="A1:J1"/>
    <mergeCell ref="C5:D5"/>
    <mergeCell ref="I5:I11"/>
    <mergeCell ref="A5:A6"/>
  </mergeCells>
  <pageMargins left="0.25" right="0.25" top="0.75" bottom="0.75" header="0.3" footer="0.3"/>
  <pageSetup paperSize="5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A27" sqref="A27"/>
    </sheetView>
  </sheetViews>
  <sheetFormatPr defaultRowHeight="15" x14ac:dyDescent="0.25"/>
  <cols>
    <col min="1" max="1" width="109.140625" bestFit="1" customWidth="1"/>
    <col min="2" max="2" width="1.7109375" style="38" customWidth="1"/>
    <col min="3" max="3" width="11.28515625" style="8" customWidth="1"/>
    <col min="4" max="4" width="16.42578125" style="47" customWidth="1"/>
    <col min="5" max="5" width="1.7109375" style="42" customWidth="1"/>
    <col min="6" max="6" width="11.28515625" style="8" customWidth="1"/>
    <col min="7" max="7" width="16" style="47" customWidth="1"/>
    <col min="8" max="8" width="1.7109375" style="42" customWidth="1"/>
    <col min="9" max="10" width="20.7109375" style="8" customWidth="1"/>
    <col min="11" max="11" width="4.140625" customWidth="1"/>
  </cols>
  <sheetData>
    <row r="1" spans="1:10" ht="16.5" x14ac:dyDescent="0.3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5" x14ac:dyDescent="0.3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3">
      <c r="A4" s="11"/>
      <c r="B4" s="11"/>
      <c r="C4" s="22"/>
      <c r="D4" s="45"/>
      <c r="E4" s="39"/>
      <c r="F4" s="22"/>
      <c r="G4" s="45"/>
      <c r="H4" s="40"/>
      <c r="I4" s="26"/>
      <c r="J4" s="29"/>
    </row>
    <row r="5" spans="1:10" ht="30" x14ac:dyDescent="0.3">
      <c r="A5" s="78" t="s">
        <v>90</v>
      </c>
      <c r="B5" s="15"/>
      <c r="C5" s="80" t="s">
        <v>58</v>
      </c>
      <c r="D5" s="81"/>
      <c r="E5" s="41"/>
      <c r="F5" s="80" t="s">
        <v>59</v>
      </c>
      <c r="G5" s="81"/>
      <c r="H5" s="15"/>
      <c r="I5" s="27" t="s">
        <v>60</v>
      </c>
      <c r="J5" s="17" t="s">
        <v>61</v>
      </c>
    </row>
    <row r="6" spans="1:10" ht="15.75" x14ac:dyDescent="0.3">
      <c r="A6" s="79"/>
      <c r="B6" s="19"/>
      <c r="C6" s="23" t="s">
        <v>63</v>
      </c>
      <c r="D6" s="46" t="s">
        <v>64</v>
      </c>
      <c r="E6" s="41"/>
      <c r="F6" s="25" t="s">
        <v>63</v>
      </c>
      <c r="G6" s="46" t="s">
        <v>64</v>
      </c>
      <c r="H6" s="15"/>
      <c r="I6" s="28" t="s">
        <v>65</v>
      </c>
      <c r="J6" s="30" t="s">
        <v>65</v>
      </c>
    </row>
    <row r="7" spans="1:10" ht="15.75" x14ac:dyDescent="0.3">
      <c r="A7" s="19"/>
      <c r="B7" s="19"/>
      <c r="C7" s="82"/>
      <c r="D7" s="76"/>
      <c r="E7" s="41"/>
      <c r="F7" s="75"/>
      <c r="G7" s="76"/>
      <c r="H7" s="15"/>
      <c r="I7" s="77"/>
      <c r="J7" s="77"/>
    </row>
    <row r="8" spans="1:10" ht="15" customHeight="1" x14ac:dyDescent="0.3">
      <c r="A8" s="86" t="s">
        <v>91</v>
      </c>
      <c r="B8" s="87"/>
      <c r="C8" s="88">
        <v>17</v>
      </c>
      <c r="D8" s="102">
        <v>527294</v>
      </c>
      <c r="E8" s="90"/>
      <c r="F8" s="88">
        <v>8</v>
      </c>
      <c r="G8" s="103">
        <v>240980</v>
      </c>
      <c r="H8" s="90"/>
      <c r="I8" s="92">
        <f>F8/C8</f>
        <v>0.47058823529411764</v>
      </c>
      <c r="J8" s="93">
        <f>G8/D8</f>
        <v>0.45701259638835262</v>
      </c>
    </row>
    <row r="9" spans="1:10" ht="15.75" x14ac:dyDescent="0.3">
      <c r="A9" s="86" t="s">
        <v>92</v>
      </c>
      <c r="B9" s="87"/>
      <c r="C9" s="88">
        <v>7</v>
      </c>
      <c r="D9" s="102">
        <v>121791</v>
      </c>
      <c r="E9" s="90"/>
      <c r="F9" s="88">
        <v>3</v>
      </c>
      <c r="G9" s="103">
        <v>65142</v>
      </c>
      <c r="H9" s="90"/>
      <c r="I9" s="92">
        <f t="shared" ref="I9:I34" si="0">F9/C9</f>
        <v>0.42857142857142855</v>
      </c>
      <c r="J9" s="93">
        <f t="shared" ref="J9:J34" si="1">G9/D9</f>
        <v>0.53486710840702512</v>
      </c>
    </row>
    <row r="10" spans="1:10" ht="15" customHeight="1" x14ac:dyDescent="0.3">
      <c r="A10" s="86" t="s">
        <v>93</v>
      </c>
      <c r="B10" s="87"/>
      <c r="C10" s="88">
        <v>1</v>
      </c>
      <c r="D10" s="102">
        <v>16202</v>
      </c>
      <c r="E10" s="90"/>
      <c r="F10" s="94">
        <v>0</v>
      </c>
      <c r="G10" s="104" t="s">
        <v>179</v>
      </c>
      <c r="H10" s="90"/>
      <c r="I10" s="95" t="s">
        <v>179</v>
      </c>
      <c r="J10" s="95" t="s">
        <v>179</v>
      </c>
    </row>
    <row r="11" spans="1:10" ht="15.75" x14ac:dyDescent="0.3">
      <c r="A11" s="86" t="s">
        <v>95</v>
      </c>
      <c r="B11" s="87"/>
      <c r="C11" s="88">
        <v>4</v>
      </c>
      <c r="D11" s="102">
        <v>44009</v>
      </c>
      <c r="E11" s="90"/>
      <c r="F11" s="88">
        <v>1</v>
      </c>
      <c r="G11" s="103">
        <v>9125</v>
      </c>
      <c r="H11" s="90"/>
      <c r="I11" s="92">
        <f t="shared" si="0"/>
        <v>0.25</v>
      </c>
      <c r="J11" s="93">
        <f t="shared" si="1"/>
        <v>0.20734395237337816</v>
      </c>
    </row>
    <row r="12" spans="1:10" ht="15.75" x14ac:dyDescent="0.3">
      <c r="A12" s="86" t="s">
        <v>96</v>
      </c>
      <c r="B12" s="87"/>
      <c r="C12" s="88">
        <v>22</v>
      </c>
      <c r="D12" s="102">
        <v>570423</v>
      </c>
      <c r="E12" s="90"/>
      <c r="F12" s="88">
        <v>12</v>
      </c>
      <c r="G12" s="103">
        <v>353762</v>
      </c>
      <c r="H12" s="90"/>
      <c r="I12" s="92">
        <f t="shared" si="0"/>
        <v>0.54545454545454541</v>
      </c>
      <c r="J12" s="93">
        <f t="shared" si="1"/>
        <v>0.62017485269703365</v>
      </c>
    </row>
    <row r="13" spans="1:10" ht="15" customHeight="1" x14ac:dyDescent="0.3">
      <c r="A13" s="86" t="s">
        <v>97</v>
      </c>
      <c r="B13" s="87"/>
      <c r="C13" s="88">
        <v>9</v>
      </c>
      <c r="D13" s="102">
        <v>198336</v>
      </c>
      <c r="E13" s="90"/>
      <c r="F13" s="88">
        <v>7</v>
      </c>
      <c r="G13" s="103">
        <v>160326</v>
      </c>
      <c r="H13" s="90"/>
      <c r="I13" s="92">
        <f t="shared" si="0"/>
        <v>0.77777777777777779</v>
      </c>
      <c r="J13" s="93">
        <f t="shared" si="1"/>
        <v>0.80835551790900295</v>
      </c>
    </row>
    <row r="14" spans="1:10" ht="15.75" x14ac:dyDescent="0.3">
      <c r="A14" s="86" t="s">
        <v>98</v>
      </c>
      <c r="B14" s="87"/>
      <c r="C14" s="88">
        <v>5</v>
      </c>
      <c r="D14" s="102">
        <v>103178</v>
      </c>
      <c r="E14" s="90"/>
      <c r="F14" s="88">
        <v>4</v>
      </c>
      <c r="G14" s="103">
        <v>96150</v>
      </c>
      <c r="H14" s="90"/>
      <c r="I14" s="92">
        <f t="shared" si="0"/>
        <v>0.8</v>
      </c>
      <c r="J14" s="93">
        <f t="shared" si="1"/>
        <v>0.93188470410358792</v>
      </c>
    </row>
    <row r="15" spans="1:10" ht="15.75" x14ac:dyDescent="0.3">
      <c r="A15" s="86" t="s">
        <v>99</v>
      </c>
      <c r="B15" s="87"/>
      <c r="C15" s="88">
        <v>17</v>
      </c>
      <c r="D15" s="102">
        <v>489080</v>
      </c>
      <c r="E15" s="90"/>
      <c r="F15" s="88">
        <v>9</v>
      </c>
      <c r="G15" s="103">
        <v>245429</v>
      </c>
      <c r="H15" s="90"/>
      <c r="I15" s="92">
        <f t="shared" si="0"/>
        <v>0.52941176470588236</v>
      </c>
      <c r="J15" s="93">
        <f t="shared" si="1"/>
        <v>0.50181769853602687</v>
      </c>
    </row>
    <row r="16" spans="1:10" ht="15.75" x14ac:dyDescent="0.3">
      <c r="A16" s="86" t="s">
        <v>100</v>
      </c>
      <c r="B16" s="87"/>
      <c r="C16" s="88">
        <v>55</v>
      </c>
      <c r="D16" s="102">
        <v>1432339</v>
      </c>
      <c r="E16" s="90"/>
      <c r="F16" s="88">
        <v>19</v>
      </c>
      <c r="G16" s="103">
        <v>497913</v>
      </c>
      <c r="H16" s="90"/>
      <c r="I16" s="92">
        <f t="shared" si="0"/>
        <v>0.34545454545454546</v>
      </c>
      <c r="J16" s="93">
        <f t="shared" si="1"/>
        <v>0.34762231566689172</v>
      </c>
    </row>
    <row r="17" spans="1:10" ht="15" customHeight="1" x14ac:dyDescent="0.3">
      <c r="A17" s="86" t="s">
        <v>101</v>
      </c>
      <c r="B17" s="87"/>
      <c r="C17" s="88">
        <v>60</v>
      </c>
      <c r="D17" s="102">
        <v>1791386</v>
      </c>
      <c r="E17" s="90"/>
      <c r="F17" s="88">
        <v>34</v>
      </c>
      <c r="G17" s="103">
        <v>855312</v>
      </c>
      <c r="H17" s="90"/>
      <c r="I17" s="92">
        <f t="shared" si="0"/>
        <v>0.56666666666666665</v>
      </c>
      <c r="J17" s="93">
        <f t="shared" si="1"/>
        <v>0.47745823624835743</v>
      </c>
    </row>
    <row r="18" spans="1:10" s="55" customFormat="1" ht="15" customHeight="1" x14ac:dyDescent="0.3">
      <c r="A18" s="86" t="s">
        <v>173</v>
      </c>
      <c r="B18" s="87"/>
      <c r="C18" s="88">
        <v>3</v>
      </c>
      <c r="D18" s="102">
        <v>111180</v>
      </c>
      <c r="E18" s="90"/>
      <c r="F18" s="88">
        <v>3</v>
      </c>
      <c r="G18" s="103">
        <v>111180</v>
      </c>
      <c r="H18" s="90"/>
      <c r="I18" s="92">
        <f t="shared" ref="I18" si="2">F18/C18</f>
        <v>1</v>
      </c>
      <c r="J18" s="93">
        <f t="shared" ref="J18" si="3">G18/D18</f>
        <v>1</v>
      </c>
    </row>
    <row r="19" spans="1:10" ht="15.75" x14ac:dyDescent="0.3">
      <c r="A19" s="86" t="s">
        <v>102</v>
      </c>
      <c r="B19" s="87"/>
      <c r="C19" s="88">
        <v>16</v>
      </c>
      <c r="D19" s="102">
        <v>474083</v>
      </c>
      <c r="E19" s="90"/>
      <c r="F19" s="88">
        <v>11</v>
      </c>
      <c r="G19" s="103">
        <v>275490</v>
      </c>
      <c r="H19" s="90"/>
      <c r="I19" s="92">
        <f t="shared" si="0"/>
        <v>0.6875</v>
      </c>
      <c r="J19" s="93">
        <f t="shared" si="1"/>
        <v>0.58110077771191959</v>
      </c>
    </row>
    <row r="20" spans="1:10" ht="15" customHeight="1" x14ac:dyDescent="0.3">
      <c r="A20" s="86" t="s">
        <v>103</v>
      </c>
      <c r="B20" s="87"/>
      <c r="C20" s="88">
        <v>33</v>
      </c>
      <c r="D20" s="102">
        <v>768402</v>
      </c>
      <c r="E20" s="90"/>
      <c r="F20" s="88">
        <v>22</v>
      </c>
      <c r="G20" s="103">
        <v>471166</v>
      </c>
      <c r="H20" s="90"/>
      <c r="I20" s="92">
        <f t="shared" si="0"/>
        <v>0.66666666666666663</v>
      </c>
      <c r="J20" s="93">
        <f t="shared" si="1"/>
        <v>0.61317643629246155</v>
      </c>
    </row>
    <row r="21" spans="1:10" ht="15.75" x14ac:dyDescent="0.3">
      <c r="A21" s="86" t="s">
        <v>104</v>
      </c>
      <c r="B21" s="87"/>
      <c r="C21" s="88">
        <v>44</v>
      </c>
      <c r="D21" s="102">
        <v>1306055</v>
      </c>
      <c r="E21" s="90"/>
      <c r="F21" s="88">
        <v>22</v>
      </c>
      <c r="G21" s="103">
        <v>548131</v>
      </c>
      <c r="H21" s="90"/>
      <c r="I21" s="92">
        <f t="shared" si="0"/>
        <v>0.5</v>
      </c>
      <c r="J21" s="93">
        <f t="shared" si="1"/>
        <v>0.41968446964331518</v>
      </c>
    </row>
    <row r="22" spans="1:10" ht="15" customHeight="1" x14ac:dyDescent="0.3">
      <c r="A22" s="86" t="s">
        <v>105</v>
      </c>
      <c r="B22" s="87"/>
      <c r="C22" s="88">
        <v>16</v>
      </c>
      <c r="D22" s="102">
        <v>365046</v>
      </c>
      <c r="E22" s="90"/>
      <c r="F22" s="88">
        <v>12</v>
      </c>
      <c r="G22" s="103">
        <v>259133</v>
      </c>
      <c r="H22" s="90"/>
      <c r="I22" s="92">
        <f t="shared" si="0"/>
        <v>0.75</v>
      </c>
      <c r="J22" s="93">
        <f t="shared" si="1"/>
        <v>0.70986396234995042</v>
      </c>
    </row>
    <row r="23" spans="1:10" ht="15.75" x14ac:dyDescent="0.3">
      <c r="A23" s="86" t="s">
        <v>106</v>
      </c>
      <c r="B23" s="87"/>
      <c r="C23" s="88">
        <v>2</v>
      </c>
      <c r="D23" s="102">
        <v>41130</v>
      </c>
      <c r="E23" s="90"/>
      <c r="F23" s="88">
        <v>1</v>
      </c>
      <c r="G23" s="103">
        <v>17130</v>
      </c>
      <c r="H23" s="90"/>
      <c r="I23" s="92">
        <f t="shared" si="0"/>
        <v>0.5</v>
      </c>
      <c r="J23" s="93">
        <f t="shared" si="1"/>
        <v>0.41648431801604668</v>
      </c>
    </row>
    <row r="24" spans="1:10" ht="15" customHeight="1" x14ac:dyDescent="0.3">
      <c r="A24" s="86" t="s">
        <v>107</v>
      </c>
      <c r="B24" s="87"/>
      <c r="C24" s="88">
        <v>18</v>
      </c>
      <c r="D24" s="102">
        <v>321863</v>
      </c>
      <c r="E24" s="90"/>
      <c r="F24" s="88">
        <v>9</v>
      </c>
      <c r="G24" s="103">
        <v>148632</v>
      </c>
      <c r="H24" s="90"/>
      <c r="I24" s="92">
        <f t="shared" si="0"/>
        <v>0.5</v>
      </c>
      <c r="J24" s="93">
        <f t="shared" si="1"/>
        <v>0.46178653650776885</v>
      </c>
    </row>
    <row r="25" spans="1:10" ht="15.75" x14ac:dyDescent="0.3">
      <c r="A25" s="86" t="s">
        <v>108</v>
      </c>
      <c r="B25" s="87"/>
      <c r="C25" s="88">
        <v>25</v>
      </c>
      <c r="D25" s="102">
        <v>609396</v>
      </c>
      <c r="E25" s="90"/>
      <c r="F25" s="88">
        <v>15</v>
      </c>
      <c r="G25" s="103">
        <v>405019</v>
      </c>
      <c r="H25" s="90"/>
      <c r="I25" s="92">
        <f t="shared" si="0"/>
        <v>0.6</v>
      </c>
      <c r="J25" s="93">
        <f t="shared" si="1"/>
        <v>0.66462366014873742</v>
      </c>
    </row>
    <row r="26" spans="1:10" ht="15.75" x14ac:dyDescent="0.3">
      <c r="A26" s="86" t="s">
        <v>109</v>
      </c>
      <c r="B26" s="87"/>
      <c r="C26" s="88">
        <v>23</v>
      </c>
      <c r="D26" s="102">
        <v>578496</v>
      </c>
      <c r="E26" s="90"/>
      <c r="F26" s="88">
        <v>6</v>
      </c>
      <c r="G26" s="103">
        <v>132774</v>
      </c>
      <c r="H26" s="90"/>
      <c r="I26" s="92">
        <f t="shared" si="0"/>
        <v>0.2608695652173913</v>
      </c>
      <c r="J26" s="93">
        <f t="shared" si="1"/>
        <v>0.22951584799203451</v>
      </c>
    </row>
    <row r="27" spans="1:10" s="61" customFormat="1" ht="15.75" x14ac:dyDescent="0.3">
      <c r="A27" s="86" t="s">
        <v>201</v>
      </c>
      <c r="B27" s="87"/>
      <c r="C27" s="88">
        <v>4</v>
      </c>
      <c r="D27" s="102">
        <v>78994</v>
      </c>
      <c r="E27" s="90"/>
      <c r="F27" s="88">
        <v>2</v>
      </c>
      <c r="G27" s="103">
        <v>44056</v>
      </c>
      <c r="H27" s="90"/>
      <c r="I27" s="92">
        <f t="shared" si="0"/>
        <v>0.5</v>
      </c>
      <c r="J27" s="93">
        <f t="shared" si="1"/>
        <v>0.55771324404385147</v>
      </c>
    </row>
    <row r="28" spans="1:10" ht="15.75" x14ac:dyDescent="0.3">
      <c r="A28" s="86" t="s">
        <v>110</v>
      </c>
      <c r="B28" s="87"/>
      <c r="C28" s="88">
        <v>13</v>
      </c>
      <c r="D28" s="102">
        <v>235143</v>
      </c>
      <c r="E28" s="90"/>
      <c r="F28" s="88">
        <v>8</v>
      </c>
      <c r="G28" s="103">
        <v>157321</v>
      </c>
      <c r="H28" s="90"/>
      <c r="I28" s="92">
        <f t="shared" si="0"/>
        <v>0.61538461538461542</v>
      </c>
      <c r="J28" s="93">
        <f t="shared" si="1"/>
        <v>0.66904394347269536</v>
      </c>
    </row>
    <row r="29" spans="1:10" ht="15.75" x14ac:dyDescent="0.3">
      <c r="A29" s="86" t="s">
        <v>111</v>
      </c>
      <c r="B29" s="87"/>
      <c r="C29" s="88">
        <v>46</v>
      </c>
      <c r="D29" s="102">
        <v>1070454</v>
      </c>
      <c r="E29" s="90"/>
      <c r="F29" s="88">
        <v>33</v>
      </c>
      <c r="G29" s="103">
        <v>777390</v>
      </c>
      <c r="H29" s="90"/>
      <c r="I29" s="92">
        <f t="shared" si="0"/>
        <v>0.71739130434782605</v>
      </c>
      <c r="J29" s="93">
        <f t="shared" si="1"/>
        <v>0.72622457387239436</v>
      </c>
    </row>
    <row r="30" spans="1:10" ht="15.75" x14ac:dyDescent="0.3">
      <c r="A30" s="86" t="s">
        <v>112</v>
      </c>
      <c r="B30" s="87"/>
      <c r="C30" s="88">
        <v>16</v>
      </c>
      <c r="D30" s="102">
        <v>472058</v>
      </c>
      <c r="E30" s="90"/>
      <c r="F30" s="88">
        <v>7</v>
      </c>
      <c r="G30" s="103">
        <v>184418</v>
      </c>
      <c r="H30" s="90"/>
      <c r="I30" s="92">
        <f t="shared" si="0"/>
        <v>0.4375</v>
      </c>
      <c r="J30" s="93">
        <f t="shared" si="1"/>
        <v>0.39066809586957535</v>
      </c>
    </row>
    <row r="31" spans="1:10" ht="15.75" x14ac:dyDescent="0.3">
      <c r="A31" s="86" t="s">
        <v>113</v>
      </c>
      <c r="B31" s="87"/>
      <c r="C31" s="88">
        <v>6</v>
      </c>
      <c r="D31" s="102">
        <v>126361</v>
      </c>
      <c r="E31" s="90"/>
      <c r="F31" s="88">
        <v>4</v>
      </c>
      <c r="G31" s="103">
        <v>61616</v>
      </c>
      <c r="H31" s="90"/>
      <c r="I31" s="92">
        <f t="shared" si="0"/>
        <v>0.66666666666666663</v>
      </c>
      <c r="J31" s="93">
        <f t="shared" si="1"/>
        <v>0.48761880643552996</v>
      </c>
    </row>
    <row r="32" spans="1:10" ht="15.75" x14ac:dyDescent="0.3">
      <c r="A32" s="86" t="s">
        <v>114</v>
      </c>
      <c r="B32" s="87"/>
      <c r="C32" s="88">
        <v>12</v>
      </c>
      <c r="D32" s="102">
        <v>363593</v>
      </c>
      <c r="E32" s="90"/>
      <c r="F32" s="88">
        <v>8</v>
      </c>
      <c r="G32" s="103">
        <v>249247</v>
      </c>
      <c r="H32" s="90"/>
      <c r="I32" s="92">
        <f t="shared" si="0"/>
        <v>0.66666666666666663</v>
      </c>
      <c r="J32" s="93">
        <f t="shared" si="1"/>
        <v>0.68551099718641451</v>
      </c>
    </row>
    <row r="33" spans="1:10" ht="15.75" x14ac:dyDescent="0.3">
      <c r="A33" s="86" t="s">
        <v>115</v>
      </c>
      <c r="B33" s="87"/>
      <c r="C33" s="88">
        <v>29</v>
      </c>
      <c r="D33" s="102">
        <v>670277</v>
      </c>
      <c r="E33" s="90"/>
      <c r="F33" s="88">
        <v>17</v>
      </c>
      <c r="G33" s="103">
        <v>366557</v>
      </c>
      <c r="H33" s="90"/>
      <c r="I33" s="92">
        <f t="shared" si="0"/>
        <v>0.58620689655172409</v>
      </c>
      <c r="J33" s="93">
        <f t="shared" si="1"/>
        <v>0.54687390437087946</v>
      </c>
    </row>
    <row r="34" spans="1:10" ht="15.75" x14ac:dyDescent="0.3">
      <c r="A34" s="86" t="s">
        <v>94</v>
      </c>
      <c r="B34" s="87"/>
      <c r="C34" s="88">
        <v>24</v>
      </c>
      <c r="D34" s="102">
        <v>735885</v>
      </c>
      <c r="E34" s="90"/>
      <c r="F34" s="88">
        <v>11</v>
      </c>
      <c r="G34" s="103">
        <v>351379</v>
      </c>
      <c r="H34" s="90"/>
      <c r="I34" s="92">
        <f t="shared" si="0"/>
        <v>0.45833333333333331</v>
      </c>
      <c r="J34" s="93">
        <f t="shared" si="1"/>
        <v>0.47749172764766235</v>
      </c>
    </row>
    <row r="35" spans="1:10" s="63" customFormat="1" ht="15.75" x14ac:dyDescent="0.3">
      <c r="A35" s="86"/>
      <c r="B35" s="87"/>
      <c r="C35" s="88"/>
      <c r="D35" s="89"/>
      <c r="E35" s="90"/>
      <c r="F35" s="88"/>
      <c r="G35" s="91"/>
      <c r="H35" s="90"/>
      <c r="I35" s="92"/>
      <c r="J35" s="93"/>
    </row>
    <row r="36" spans="1:10" ht="15.75" x14ac:dyDescent="0.3">
      <c r="A36" s="96" t="s">
        <v>89</v>
      </c>
      <c r="B36" s="97"/>
      <c r="C36" s="98">
        <f>SUM(C8:C34)</f>
        <v>527</v>
      </c>
      <c r="D36" s="99">
        <f>SUM(D8:D34)</f>
        <v>13622454</v>
      </c>
      <c r="E36" s="100">
        <f t="shared" ref="E36:H36" si="4">SUM(E8:E34)</f>
        <v>0</v>
      </c>
      <c r="F36" s="98">
        <f>SUM(F8:F34)</f>
        <v>288</v>
      </c>
      <c r="G36" s="99">
        <f>SUM(G8:G34)</f>
        <v>7084778</v>
      </c>
      <c r="H36" s="100">
        <f t="shared" si="4"/>
        <v>0</v>
      </c>
      <c r="I36" s="101">
        <f>F36/C36</f>
        <v>0.54648956356736245</v>
      </c>
      <c r="J36" s="101">
        <f>G36/D36</f>
        <v>0.52008088997767954</v>
      </c>
    </row>
    <row r="38" spans="1:10" x14ac:dyDescent="0.35">
      <c r="A38" s="6" t="s">
        <v>203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sqref="A1:J1"/>
    </sheetView>
  </sheetViews>
  <sheetFormatPr defaultRowHeight="15" x14ac:dyDescent="0.25"/>
  <cols>
    <col min="1" max="1" width="79.5703125" customWidth="1"/>
    <col min="2" max="2" width="1.28515625" style="33" customWidth="1"/>
    <col min="3" max="3" width="18" style="8" customWidth="1"/>
    <col min="4" max="4" width="18.7109375" style="54" customWidth="1"/>
    <col min="5" max="5" width="1.42578125" style="33" customWidth="1"/>
    <col min="6" max="6" width="18.140625" style="8" customWidth="1"/>
    <col min="7" max="7" width="18.140625" style="54" customWidth="1"/>
    <col min="8" max="8" width="1.42578125" style="33" customWidth="1"/>
    <col min="9" max="10" width="20.5703125" style="34" customWidth="1"/>
    <col min="11" max="11" width="4" customWidth="1"/>
  </cols>
  <sheetData>
    <row r="1" spans="1:10" ht="16.5" x14ac:dyDescent="0.3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5" x14ac:dyDescent="0.3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70" t="s">
        <v>56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3">
      <c r="A4" s="11"/>
      <c r="B4" s="11"/>
      <c r="C4" s="22"/>
      <c r="D4" s="43"/>
      <c r="E4" s="12"/>
      <c r="F4" s="22"/>
      <c r="G4" s="43"/>
      <c r="H4" s="13"/>
      <c r="I4" s="48"/>
      <c r="J4" s="49"/>
    </row>
    <row r="5" spans="1:10" ht="30" x14ac:dyDescent="0.3">
      <c r="A5" s="78" t="s">
        <v>160</v>
      </c>
      <c r="B5" s="15"/>
      <c r="C5" s="73" t="s">
        <v>58</v>
      </c>
      <c r="D5" s="74"/>
      <c r="E5" s="16"/>
      <c r="F5" s="73" t="s">
        <v>59</v>
      </c>
      <c r="G5" s="74"/>
      <c r="H5" s="15"/>
      <c r="I5" s="50" t="s">
        <v>60</v>
      </c>
      <c r="J5" s="51" t="s">
        <v>61</v>
      </c>
    </row>
    <row r="6" spans="1:10" ht="15.75" x14ac:dyDescent="0.3">
      <c r="A6" s="79"/>
      <c r="B6" s="19"/>
      <c r="C6" s="23" t="s">
        <v>63</v>
      </c>
      <c r="D6" s="44" t="s">
        <v>64</v>
      </c>
      <c r="E6" s="20"/>
      <c r="F6" s="25" t="s">
        <v>63</v>
      </c>
      <c r="G6" s="44" t="s">
        <v>64</v>
      </c>
      <c r="H6" s="21"/>
      <c r="I6" s="52" t="s">
        <v>65</v>
      </c>
      <c r="J6" s="53" t="s">
        <v>65</v>
      </c>
    </row>
    <row r="7" spans="1:10" ht="15.75" x14ac:dyDescent="0.3">
      <c r="A7" s="19"/>
      <c r="B7" s="19"/>
      <c r="C7" s="82"/>
      <c r="D7" s="83"/>
      <c r="E7" s="20"/>
      <c r="F7" s="75"/>
      <c r="G7" s="83"/>
      <c r="H7" s="21"/>
      <c r="I7" s="84"/>
      <c r="J7" s="84"/>
    </row>
    <row r="8" spans="1:10" ht="15.75" x14ac:dyDescent="0.3">
      <c r="A8" s="86" t="s">
        <v>116</v>
      </c>
      <c r="B8" s="110"/>
      <c r="C8" s="88">
        <v>5</v>
      </c>
      <c r="D8" s="102">
        <v>148756</v>
      </c>
      <c r="E8" s="110"/>
      <c r="F8" s="88">
        <v>2</v>
      </c>
      <c r="G8" s="102">
        <v>63890</v>
      </c>
      <c r="H8" s="110"/>
      <c r="I8" s="93">
        <f>F8/C8</f>
        <v>0.4</v>
      </c>
      <c r="J8" s="93">
        <f>G8/D8</f>
        <v>0.42949528086262068</v>
      </c>
    </row>
    <row r="9" spans="1:10" ht="15.75" x14ac:dyDescent="0.3">
      <c r="A9" s="86" t="s">
        <v>117</v>
      </c>
      <c r="B9" s="110"/>
      <c r="C9" s="88">
        <v>107</v>
      </c>
      <c r="D9" s="102">
        <v>2906390</v>
      </c>
      <c r="E9" s="110"/>
      <c r="F9" s="88">
        <v>60</v>
      </c>
      <c r="G9" s="102">
        <v>1527042</v>
      </c>
      <c r="H9" s="110"/>
      <c r="I9" s="93">
        <f t="shared" ref="I9:I21" si="0">F9/C9</f>
        <v>0.56074766355140182</v>
      </c>
      <c r="J9" s="93">
        <f t="shared" ref="J9:J26" si="1">G9/D9</f>
        <v>0.52540849645092369</v>
      </c>
    </row>
    <row r="10" spans="1:10" s="55" customFormat="1" ht="15.75" x14ac:dyDescent="0.3">
      <c r="A10" s="114" t="s">
        <v>174</v>
      </c>
      <c r="B10" s="110"/>
      <c r="C10" s="88">
        <v>2</v>
      </c>
      <c r="D10" s="102">
        <v>30003</v>
      </c>
      <c r="E10" s="110"/>
      <c r="F10" s="88">
        <v>1</v>
      </c>
      <c r="G10" s="102">
        <v>20000</v>
      </c>
      <c r="H10" s="110"/>
      <c r="I10" s="93">
        <f t="shared" ref="I10" si="2">F10/C10</f>
        <v>0.5</v>
      </c>
      <c r="J10" s="93">
        <f t="shared" ref="J10" si="3">G10/D10</f>
        <v>0.66660000666600006</v>
      </c>
    </row>
    <row r="11" spans="1:10" ht="15.75" x14ac:dyDescent="0.3">
      <c r="A11" s="86" t="s">
        <v>118</v>
      </c>
      <c r="B11" s="110"/>
      <c r="C11" s="88">
        <v>7</v>
      </c>
      <c r="D11" s="102">
        <v>243842</v>
      </c>
      <c r="E11" s="110"/>
      <c r="F11" s="88">
        <v>7</v>
      </c>
      <c r="G11" s="102">
        <v>235108</v>
      </c>
      <c r="H11" s="110"/>
      <c r="I11" s="93">
        <f t="shared" si="0"/>
        <v>1</v>
      </c>
      <c r="J11" s="93">
        <f t="shared" si="1"/>
        <v>0.96418172423126447</v>
      </c>
    </row>
    <row r="12" spans="1:10" ht="15.75" x14ac:dyDescent="0.3">
      <c r="A12" s="86" t="s">
        <v>119</v>
      </c>
      <c r="B12" s="110"/>
      <c r="C12" s="88">
        <v>16</v>
      </c>
      <c r="D12" s="102">
        <v>311046</v>
      </c>
      <c r="E12" s="110"/>
      <c r="F12" s="88">
        <v>8</v>
      </c>
      <c r="G12" s="102">
        <v>212394</v>
      </c>
      <c r="H12" s="110"/>
      <c r="I12" s="93">
        <f t="shared" si="0"/>
        <v>0.5</v>
      </c>
      <c r="J12" s="93">
        <f t="shared" si="1"/>
        <v>0.68283790821936308</v>
      </c>
    </row>
    <row r="13" spans="1:10" ht="15.75" x14ac:dyDescent="0.3">
      <c r="A13" s="86" t="s">
        <v>120</v>
      </c>
      <c r="B13" s="110"/>
      <c r="C13" s="88">
        <v>17</v>
      </c>
      <c r="D13" s="102">
        <v>555215</v>
      </c>
      <c r="E13" s="110"/>
      <c r="F13" s="88">
        <v>9</v>
      </c>
      <c r="G13" s="102">
        <v>275739</v>
      </c>
      <c r="H13" s="110"/>
      <c r="I13" s="93">
        <f t="shared" si="0"/>
        <v>0.52941176470588236</v>
      </c>
      <c r="J13" s="93">
        <f t="shared" si="1"/>
        <v>0.49663463703250094</v>
      </c>
    </row>
    <row r="14" spans="1:10" ht="15.75" x14ac:dyDescent="0.3">
      <c r="A14" s="86" t="s">
        <v>100</v>
      </c>
      <c r="B14" s="110"/>
      <c r="C14" s="88">
        <v>43</v>
      </c>
      <c r="D14" s="102">
        <v>1088917</v>
      </c>
      <c r="E14" s="110"/>
      <c r="F14" s="88">
        <v>16</v>
      </c>
      <c r="G14" s="102">
        <v>401596</v>
      </c>
      <c r="H14" s="110"/>
      <c r="I14" s="93">
        <f t="shared" si="0"/>
        <v>0.37209302325581395</v>
      </c>
      <c r="J14" s="93">
        <f t="shared" si="1"/>
        <v>0.36880313191914538</v>
      </c>
    </row>
    <row r="15" spans="1:10" ht="15.75" x14ac:dyDescent="0.3">
      <c r="A15" s="86" t="s">
        <v>121</v>
      </c>
      <c r="B15" s="110"/>
      <c r="C15" s="88">
        <v>6</v>
      </c>
      <c r="D15" s="102">
        <v>146757</v>
      </c>
      <c r="E15" s="110"/>
      <c r="F15" s="88">
        <v>3</v>
      </c>
      <c r="G15" s="102">
        <v>71150</v>
      </c>
      <c r="H15" s="110"/>
      <c r="I15" s="93">
        <f t="shared" si="0"/>
        <v>0.5</v>
      </c>
      <c r="J15" s="93">
        <f t="shared" si="1"/>
        <v>0.48481503437655443</v>
      </c>
    </row>
    <row r="16" spans="1:10" ht="15.75" x14ac:dyDescent="0.3">
      <c r="A16" s="86" t="s">
        <v>122</v>
      </c>
      <c r="B16" s="110"/>
      <c r="C16" s="88">
        <v>3</v>
      </c>
      <c r="D16" s="102">
        <v>73750</v>
      </c>
      <c r="E16" s="110"/>
      <c r="F16" s="88">
        <v>2</v>
      </c>
      <c r="G16" s="102">
        <v>33920</v>
      </c>
      <c r="H16" s="110"/>
      <c r="I16" s="93">
        <f t="shared" si="0"/>
        <v>0.66666666666666663</v>
      </c>
      <c r="J16" s="93">
        <f t="shared" si="1"/>
        <v>0.45993220338983049</v>
      </c>
    </row>
    <row r="17" spans="1:10" ht="15.75" x14ac:dyDescent="0.3">
      <c r="A17" s="86" t="s">
        <v>123</v>
      </c>
      <c r="B17" s="110"/>
      <c r="C17" s="88">
        <v>4</v>
      </c>
      <c r="D17" s="102">
        <v>95950</v>
      </c>
      <c r="E17" s="110"/>
      <c r="F17" s="88">
        <v>4</v>
      </c>
      <c r="G17" s="102">
        <v>95950</v>
      </c>
      <c r="H17" s="110"/>
      <c r="I17" s="93">
        <f t="shared" si="0"/>
        <v>1</v>
      </c>
      <c r="J17" s="93">
        <f t="shared" si="1"/>
        <v>1</v>
      </c>
    </row>
    <row r="18" spans="1:10" ht="15.75" x14ac:dyDescent="0.3">
      <c r="A18" s="86" t="s">
        <v>124</v>
      </c>
      <c r="B18" s="110"/>
      <c r="C18" s="88">
        <v>24</v>
      </c>
      <c r="D18" s="102">
        <v>650144</v>
      </c>
      <c r="E18" s="110"/>
      <c r="F18" s="88">
        <v>14</v>
      </c>
      <c r="G18" s="102">
        <v>394702</v>
      </c>
      <c r="H18" s="110"/>
      <c r="I18" s="93">
        <f t="shared" si="0"/>
        <v>0.58333333333333337</v>
      </c>
      <c r="J18" s="93">
        <f t="shared" si="1"/>
        <v>0.60709935029778017</v>
      </c>
    </row>
    <row r="19" spans="1:10" ht="15.75" x14ac:dyDescent="0.3">
      <c r="A19" s="86" t="s">
        <v>125</v>
      </c>
      <c r="B19" s="110"/>
      <c r="C19" s="88">
        <v>5</v>
      </c>
      <c r="D19" s="102">
        <v>85058</v>
      </c>
      <c r="E19" s="110"/>
      <c r="F19" s="88">
        <v>3</v>
      </c>
      <c r="G19" s="102">
        <v>56492</v>
      </c>
      <c r="H19" s="110"/>
      <c r="I19" s="93">
        <f t="shared" si="0"/>
        <v>0.6</v>
      </c>
      <c r="J19" s="93">
        <f t="shared" si="1"/>
        <v>0.66415857414940394</v>
      </c>
    </row>
    <row r="20" spans="1:10" ht="15.75" x14ac:dyDescent="0.3">
      <c r="A20" s="86" t="s">
        <v>126</v>
      </c>
      <c r="B20" s="110"/>
      <c r="C20" s="88">
        <v>5</v>
      </c>
      <c r="D20" s="102">
        <v>156846</v>
      </c>
      <c r="E20" s="110"/>
      <c r="F20" s="88">
        <v>1</v>
      </c>
      <c r="G20" s="102">
        <v>35720</v>
      </c>
      <c r="H20" s="110"/>
      <c r="I20" s="93">
        <f t="shared" si="0"/>
        <v>0.2</v>
      </c>
      <c r="J20" s="93">
        <f t="shared" si="1"/>
        <v>0.22773931117146756</v>
      </c>
    </row>
    <row r="21" spans="1:10" ht="15.75" x14ac:dyDescent="0.3">
      <c r="A21" s="86" t="s">
        <v>127</v>
      </c>
      <c r="B21" s="110"/>
      <c r="C21" s="88">
        <v>2</v>
      </c>
      <c r="D21" s="102">
        <v>45000</v>
      </c>
      <c r="E21" s="110"/>
      <c r="F21" s="88">
        <v>1</v>
      </c>
      <c r="G21" s="102">
        <v>20000</v>
      </c>
      <c r="H21" s="110"/>
      <c r="I21" s="93">
        <f t="shared" si="0"/>
        <v>0.5</v>
      </c>
      <c r="J21" s="93">
        <f t="shared" si="1"/>
        <v>0.44444444444444442</v>
      </c>
    </row>
    <row r="22" spans="1:10" s="64" customFormat="1" ht="15.75" x14ac:dyDescent="0.3">
      <c r="A22" s="123" t="s">
        <v>202</v>
      </c>
      <c r="B22" s="110"/>
      <c r="C22" s="88">
        <v>1</v>
      </c>
      <c r="D22" s="102">
        <v>50000</v>
      </c>
      <c r="E22" s="110"/>
      <c r="F22" s="88">
        <v>0</v>
      </c>
      <c r="G22" s="104" t="s">
        <v>179</v>
      </c>
      <c r="H22" s="110"/>
      <c r="I22" s="95" t="s">
        <v>179</v>
      </c>
      <c r="J22" s="95" t="s">
        <v>179</v>
      </c>
    </row>
    <row r="23" spans="1:10" ht="15.75" x14ac:dyDescent="0.3">
      <c r="A23" s="86" t="s">
        <v>128</v>
      </c>
      <c r="B23" s="110"/>
      <c r="C23" s="88">
        <v>17</v>
      </c>
      <c r="D23" s="102">
        <v>435055</v>
      </c>
      <c r="E23" s="110"/>
      <c r="F23" s="88">
        <v>8</v>
      </c>
      <c r="G23" s="102">
        <v>196532</v>
      </c>
      <c r="H23" s="110"/>
      <c r="I23" s="93">
        <f>F23/C23</f>
        <v>0.47058823529411764</v>
      </c>
      <c r="J23" s="93">
        <f t="shared" si="1"/>
        <v>0.45174058452379584</v>
      </c>
    </row>
    <row r="24" spans="1:10" ht="15.75" x14ac:dyDescent="0.3">
      <c r="A24" s="86" t="s">
        <v>129</v>
      </c>
      <c r="B24" s="110"/>
      <c r="C24" s="88">
        <v>3</v>
      </c>
      <c r="D24" s="102">
        <v>77989</v>
      </c>
      <c r="E24" s="110"/>
      <c r="F24" s="88">
        <v>0</v>
      </c>
      <c r="G24" s="104" t="s">
        <v>179</v>
      </c>
      <c r="H24" s="110"/>
      <c r="I24" s="95" t="s">
        <v>179</v>
      </c>
      <c r="J24" s="95" t="s">
        <v>179</v>
      </c>
    </row>
    <row r="25" spans="1:10" ht="15.75" x14ac:dyDescent="0.3">
      <c r="A25" s="86" t="s">
        <v>130</v>
      </c>
      <c r="B25" s="110"/>
      <c r="C25" s="88">
        <v>8</v>
      </c>
      <c r="D25" s="102">
        <v>203129</v>
      </c>
      <c r="E25" s="110"/>
      <c r="F25" s="88">
        <v>6</v>
      </c>
      <c r="G25" s="102">
        <v>158440</v>
      </c>
      <c r="H25" s="110"/>
      <c r="I25" s="93">
        <f t="shared" ref="I25:I50" si="4">F25/C25</f>
        <v>0.75</v>
      </c>
      <c r="J25" s="93">
        <f t="shared" si="1"/>
        <v>0.77999694775241346</v>
      </c>
    </row>
    <row r="26" spans="1:10" ht="15.75" x14ac:dyDescent="0.3">
      <c r="A26" s="86" t="s">
        <v>131</v>
      </c>
      <c r="B26" s="110"/>
      <c r="C26" s="88">
        <v>3</v>
      </c>
      <c r="D26" s="102">
        <v>52652</v>
      </c>
      <c r="E26" s="110"/>
      <c r="F26" s="88">
        <v>3</v>
      </c>
      <c r="G26" s="102">
        <v>52652</v>
      </c>
      <c r="H26" s="110"/>
      <c r="I26" s="93">
        <f t="shared" si="4"/>
        <v>1</v>
      </c>
      <c r="J26" s="93">
        <f t="shared" si="1"/>
        <v>1</v>
      </c>
    </row>
    <row r="27" spans="1:10" ht="15.75" x14ac:dyDescent="0.3">
      <c r="A27" s="86" t="s">
        <v>132</v>
      </c>
      <c r="B27" s="110"/>
      <c r="C27" s="88">
        <v>1</v>
      </c>
      <c r="D27" s="102">
        <v>15585</v>
      </c>
      <c r="E27" s="110"/>
      <c r="F27" s="88">
        <v>0</v>
      </c>
      <c r="G27" s="104" t="s">
        <v>179</v>
      </c>
      <c r="H27" s="110"/>
      <c r="I27" s="95" t="s">
        <v>179</v>
      </c>
      <c r="J27" s="95" t="s">
        <v>179</v>
      </c>
    </row>
    <row r="28" spans="1:10" ht="15.75" x14ac:dyDescent="0.3">
      <c r="A28" s="86" t="s">
        <v>133</v>
      </c>
      <c r="B28" s="110"/>
      <c r="C28" s="88">
        <v>11</v>
      </c>
      <c r="D28" s="102">
        <v>224146</v>
      </c>
      <c r="E28" s="110"/>
      <c r="F28" s="88">
        <v>7</v>
      </c>
      <c r="G28" s="102">
        <v>129890</v>
      </c>
      <c r="H28" s="110"/>
      <c r="I28" s="93">
        <f t="shared" si="4"/>
        <v>0.63636363636363635</v>
      </c>
      <c r="J28" s="93">
        <f t="shared" ref="J28:J50" si="5">G28/D28</f>
        <v>0.57948836918794</v>
      </c>
    </row>
    <row r="29" spans="1:10" ht="15.75" x14ac:dyDescent="0.3">
      <c r="A29" s="86" t="s">
        <v>134</v>
      </c>
      <c r="B29" s="110"/>
      <c r="C29" s="88">
        <v>33</v>
      </c>
      <c r="D29" s="102">
        <v>941694</v>
      </c>
      <c r="E29" s="110"/>
      <c r="F29" s="88">
        <v>19</v>
      </c>
      <c r="G29" s="102">
        <v>492513</v>
      </c>
      <c r="H29" s="110"/>
      <c r="I29" s="93">
        <f t="shared" si="4"/>
        <v>0.5757575757575758</v>
      </c>
      <c r="J29" s="93">
        <f t="shared" si="5"/>
        <v>0.52300747376536327</v>
      </c>
    </row>
    <row r="30" spans="1:10" ht="15.75" x14ac:dyDescent="0.3">
      <c r="A30" s="86" t="s">
        <v>135</v>
      </c>
      <c r="B30" s="110"/>
      <c r="C30" s="88">
        <v>11</v>
      </c>
      <c r="D30" s="102">
        <v>321858</v>
      </c>
      <c r="E30" s="110"/>
      <c r="F30" s="88">
        <v>5</v>
      </c>
      <c r="G30" s="102">
        <v>133305</v>
      </c>
      <c r="H30" s="110"/>
      <c r="I30" s="93">
        <f t="shared" si="4"/>
        <v>0.45454545454545453</v>
      </c>
      <c r="J30" s="93">
        <f t="shared" si="5"/>
        <v>0.41417333109632198</v>
      </c>
    </row>
    <row r="31" spans="1:10" ht="15.75" x14ac:dyDescent="0.3">
      <c r="A31" s="86" t="s">
        <v>205</v>
      </c>
      <c r="B31" s="110"/>
      <c r="C31" s="88">
        <v>9</v>
      </c>
      <c r="D31" s="102">
        <v>274654</v>
      </c>
      <c r="E31" s="110"/>
      <c r="F31" s="88">
        <v>3</v>
      </c>
      <c r="G31" s="102">
        <v>75000</v>
      </c>
      <c r="H31" s="110"/>
      <c r="I31" s="93">
        <f t="shared" si="4"/>
        <v>0.33333333333333331</v>
      </c>
      <c r="J31" s="93">
        <f t="shared" si="5"/>
        <v>0.27307084550015653</v>
      </c>
    </row>
    <row r="32" spans="1:10" ht="15.75" x14ac:dyDescent="0.3">
      <c r="A32" s="86" t="s">
        <v>206</v>
      </c>
      <c r="B32" s="110"/>
      <c r="C32" s="88">
        <v>14</v>
      </c>
      <c r="D32" s="102">
        <v>283693</v>
      </c>
      <c r="E32" s="110"/>
      <c r="F32" s="88">
        <v>9</v>
      </c>
      <c r="G32" s="102">
        <v>192195</v>
      </c>
      <c r="H32" s="110"/>
      <c r="I32" s="93">
        <f t="shared" si="4"/>
        <v>0.6428571428571429</v>
      </c>
      <c r="J32" s="93">
        <f t="shared" si="5"/>
        <v>0.67747529900279524</v>
      </c>
    </row>
    <row r="33" spans="1:10" ht="15.75" x14ac:dyDescent="0.3">
      <c r="A33" s="86" t="s">
        <v>136</v>
      </c>
      <c r="B33" s="110"/>
      <c r="C33" s="88">
        <v>25</v>
      </c>
      <c r="D33" s="102">
        <v>494884</v>
      </c>
      <c r="E33" s="110"/>
      <c r="F33" s="88">
        <v>17</v>
      </c>
      <c r="G33" s="102">
        <v>329742</v>
      </c>
      <c r="H33" s="110"/>
      <c r="I33" s="93">
        <f t="shared" si="4"/>
        <v>0.68</v>
      </c>
      <c r="J33" s="93">
        <f t="shared" si="5"/>
        <v>0.6663015979502267</v>
      </c>
    </row>
    <row r="34" spans="1:10" s="55" customFormat="1" ht="15.75" x14ac:dyDescent="0.3">
      <c r="A34" s="86" t="s">
        <v>175</v>
      </c>
      <c r="B34" s="110"/>
      <c r="C34" s="88">
        <v>3</v>
      </c>
      <c r="D34" s="102">
        <v>99975</v>
      </c>
      <c r="E34" s="110"/>
      <c r="F34" s="88">
        <v>2</v>
      </c>
      <c r="G34" s="102">
        <v>49975</v>
      </c>
      <c r="H34" s="110"/>
      <c r="I34" s="93">
        <f t="shared" si="4"/>
        <v>0.66666666666666663</v>
      </c>
      <c r="J34" s="93">
        <f t="shared" si="5"/>
        <v>0.49987496874218557</v>
      </c>
    </row>
    <row r="35" spans="1:10" s="55" customFormat="1" ht="15.75" x14ac:dyDescent="0.3">
      <c r="A35" s="86" t="s">
        <v>176</v>
      </c>
      <c r="B35" s="110"/>
      <c r="C35" s="88">
        <v>2</v>
      </c>
      <c r="D35" s="102">
        <v>61724</v>
      </c>
      <c r="E35" s="110"/>
      <c r="F35" s="88">
        <v>1</v>
      </c>
      <c r="G35" s="102">
        <v>22600</v>
      </c>
      <c r="H35" s="110"/>
      <c r="I35" s="93">
        <f t="shared" si="4"/>
        <v>0.5</v>
      </c>
      <c r="J35" s="93">
        <f t="shared" si="5"/>
        <v>0.36614606960015555</v>
      </c>
    </row>
    <row r="36" spans="1:10" ht="15.75" x14ac:dyDescent="0.3">
      <c r="A36" s="86" t="s">
        <v>137</v>
      </c>
      <c r="B36" s="110"/>
      <c r="C36" s="88">
        <v>9</v>
      </c>
      <c r="D36" s="102">
        <v>207583</v>
      </c>
      <c r="E36" s="110"/>
      <c r="F36" s="88">
        <v>3</v>
      </c>
      <c r="G36" s="102">
        <v>63985</v>
      </c>
      <c r="H36" s="110"/>
      <c r="I36" s="93">
        <f t="shared" si="4"/>
        <v>0.33333333333333331</v>
      </c>
      <c r="J36" s="93">
        <f t="shared" si="5"/>
        <v>0.30823815052292336</v>
      </c>
    </row>
    <row r="37" spans="1:10" ht="15.75" x14ac:dyDescent="0.3">
      <c r="A37" s="86" t="s">
        <v>138</v>
      </c>
      <c r="B37" s="110"/>
      <c r="C37" s="88">
        <v>3</v>
      </c>
      <c r="D37" s="102">
        <v>56518</v>
      </c>
      <c r="E37" s="110"/>
      <c r="F37" s="88">
        <v>0</v>
      </c>
      <c r="G37" s="104" t="s">
        <v>179</v>
      </c>
      <c r="H37" s="110"/>
      <c r="I37" s="95" t="s">
        <v>179</v>
      </c>
      <c r="J37" s="95" t="s">
        <v>179</v>
      </c>
    </row>
    <row r="38" spans="1:10" ht="15.75" x14ac:dyDescent="0.3">
      <c r="A38" s="86" t="s">
        <v>139</v>
      </c>
      <c r="B38" s="110"/>
      <c r="C38" s="88">
        <v>14</v>
      </c>
      <c r="D38" s="102">
        <v>311846</v>
      </c>
      <c r="E38" s="110"/>
      <c r="F38" s="88">
        <v>8</v>
      </c>
      <c r="G38" s="102">
        <v>190547</v>
      </c>
      <c r="H38" s="110"/>
      <c r="I38" s="93">
        <f t="shared" si="4"/>
        <v>0.5714285714285714</v>
      </c>
      <c r="J38" s="93">
        <f t="shared" si="5"/>
        <v>0.61102916182987754</v>
      </c>
    </row>
    <row r="39" spans="1:10" s="55" customFormat="1" ht="15.75" x14ac:dyDescent="0.3">
      <c r="A39" s="86" t="s">
        <v>177</v>
      </c>
      <c r="B39" s="110"/>
      <c r="C39" s="88">
        <v>3</v>
      </c>
      <c r="D39" s="102">
        <v>70931</v>
      </c>
      <c r="E39" s="110"/>
      <c r="F39" s="88">
        <v>2</v>
      </c>
      <c r="G39" s="102">
        <v>41354</v>
      </c>
      <c r="H39" s="110"/>
      <c r="I39" s="93">
        <f t="shared" si="4"/>
        <v>0.66666666666666663</v>
      </c>
      <c r="J39" s="93">
        <f t="shared" si="5"/>
        <v>0.58301729850136053</v>
      </c>
    </row>
    <row r="40" spans="1:10" ht="15.75" x14ac:dyDescent="0.3">
      <c r="A40" s="86" t="s">
        <v>140</v>
      </c>
      <c r="B40" s="110"/>
      <c r="C40" s="88">
        <v>18</v>
      </c>
      <c r="D40" s="102">
        <v>476555</v>
      </c>
      <c r="E40" s="110"/>
      <c r="F40" s="88">
        <v>7</v>
      </c>
      <c r="G40" s="102">
        <v>146828</v>
      </c>
      <c r="H40" s="110"/>
      <c r="I40" s="93">
        <f t="shared" si="4"/>
        <v>0.3888888888888889</v>
      </c>
      <c r="J40" s="93">
        <f t="shared" si="5"/>
        <v>0.30810294719392306</v>
      </c>
    </row>
    <row r="41" spans="1:10" s="55" customFormat="1" ht="15.75" x14ac:dyDescent="0.3">
      <c r="A41" s="86" t="s">
        <v>204</v>
      </c>
      <c r="B41" s="110"/>
      <c r="C41" s="88">
        <v>3</v>
      </c>
      <c r="D41" s="102">
        <v>62946</v>
      </c>
      <c r="E41" s="110"/>
      <c r="F41" s="88">
        <v>3</v>
      </c>
      <c r="G41" s="102">
        <v>62946</v>
      </c>
      <c r="H41" s="110"/>
      <c r="I41" s="93">
        <f t="shared" si="4"/>
        <v>1</v>
      </c>
      <c r="J41" s="93">
        <f t="shared" si="5"/>
        <v>1</v>
      </c>
    </row>
    <row r="42" spans="1:10" ht="15.75" x14ac:dyDescent="0.3">
      <c r="A42" s="86" t="s">
        <v>141</v>
      </c>
      <c r="B42" s="110"/>
      <c r="C42" s="88">
        <v>24</v>
      </c>
      <c r="D42" s="102">
        <v>615311</v>
      </c>
      <c r="E42" s="110"/>
      <c r="F42" s="88">
        <v>18</v>
      </c>
      <c r="G42" s="102">
        <v>438021</v>
      </c>
      <c r="H42" s="110"/>
      <c r="I42" s="93">
        <f t="shared" si="4"/>
        <v>0.75</v>
      </c>
      <c r="J42" s="93">
        <f t="shared" si="5"/>
        <v>0.7118692823629027</v>
      </c>
    </row>
    <row r="43" spans="1:10" s="55" customFormat="1" ht="15.75" x14ac:dyDescent="0.3">
      <c r="A43" s="86" t="s">
        <v>178</v>
      </c>
      <c r="B43" s="110"/>
      <c r="C43" s="88">
        <v>1</v>
      </c>
      <c r="D43" s="102">
        <v>21970</v>
      </c>
      <c r="E43" s="110"/>
      <c r="F43" s="88">
        <v>1</v>
      </c>
      <c r="G43" s="102">
        <v>15612</v>
      </c>
      <c r="H43" s="110"/>
      <c r="I43" s="93">
        <f t="shared" si="4"/>
        <v>1</v>
      </c>
      <c r="J43" s="93">
        <f t="shared" si="5"/>
        <v>0.71060537096040055</v>
      </c>
    </row>
    <row r="44" spans="1:10" ht="15.75" x14ac:dyDescent="0.3">
      <c r="A44" s="86" t="s">
        <v>142</v>
      </c>
      <c r="B44" s="110"/>
      <c r="C44" s="88">
        <v>16</v>
      </c>
      <c r="D44" s="102">
        <v>442393</v>
      </c>
      <c r="E44" s="110"/>
      <c r="F44" s="88">
        <v>8</v>
      </c>
      <c r="G44" s="102">
        <v>198232</v>
      </c>
      <c r="H44" s="110"/>
      <c r="I44" s="93">
        <f t="shared" si="4"/>
        <v>0.5</v>
      </c>
      <c r="J44" s="93">
        <f t="shared" si="5"/>
        <v>0.44809027267610474</v>
      </c>
    </row>
    <row r="45" spans="1:10" ht="15.75" x14ac:dyDescent="0.3">
      <c r="A45" s="86" t="s">
        <v>143</v>
      </c>
      <c r="B45" s="110"/>
      <c r="C45" s="88">
        <v>1</v>
      </c>
      <c r="D45" s="102">
        <v>24825</v>
      </c>
      <c r="E45" s="110"/>
      <c r="F45" s="88">
        <v>1</v>
      </c>
      <c r="G45" s="102">
        <v>24825</v>
      </c>
      <c r="H45" s="110"/>
      <c r="I45" s="93">
        <f t="shared" si="4"/>
        <v>1</v>
      </c>
      <c r="J45" s="93">
        <f t="shared" si="5"/>
        <v>1</v>
      </c>
    </row>
    <row r="46" spans="1:10" ht="15.75" x14ac:dyDescent="0.3">
      <c r="A46" s="86" t="s">
        <v>144</v>
      </c>
      <c r="B46" s="110"/>
      <c r="C46" s="88">
        <v>7</v>
      </c>
      <c r="D46" s="102">
        <v>193442</v>
      </c>
      <c r="E46" s="153"/>
      <c r="F46" s="88">
        <v>3</v>
      </c>
      <c r="G46" s="102">
        <v>71191</v>
      </c>
      <c r="H46" s="153"/>
      <c r="I46" s="93">
        <f t="shared" si="4"/>
        <v>0.42857142857142855</v>
      </c>
      <c r="J46" s="93">
        <f t="shared" si="5"/>
        <v>0.3680224563435035</v>
      </c>
    </row>
    <row r="47" spans="1:10" ht="15.75" x14ac:dyDescent="0.3">
      <c r="A47" s="86" t="s">
        <v>145</v>
      </c>
      <c r="B47" s="110"/>
      <c r="C47" s="88">
        <v>16</v>
      </c>
      <c r="D47" s="102">
        <v>405755</v>
      </c>
      <c r="E47" s="110"/>
      <c r="F47" s="88">
        <v>8</v>
      </c>
      <c r="G47" s="102">
        <v>181613</v>
      </c>
      <c r="H47" s="110"/>
      <c r="I47" s="93">
        <f t="shared" si="4"/>
        <v>0.5</v>
      </c>
      <c r="J47" s="93">
        <f t="shared" si="5"/>
        <v>0.4475927591773361</v>
      </c>
    </row>
    <row r="48" spans="1:10" ht="15.75" x14ac:dyDescent="0.3">
      <c r="A48" s="86" t="s">
        <v>146</v>
      </c>
      <c r="B48" s="110"/>
      <c r="C48" s="88">
        <v>11</v>
      </c>
      <c r="D48" s="102">
        <v>250142</v>
      </c>
      <c r="E48" s="110"/>
      <c r="F48" s="88">
        <v>7</v>
      </c>
      <c r="G48" s="102">
        <v>174810</v>
      </c>
      <c r="H48" s="110"/>
      <c r="I48" s="93">
        <f t="shared" si="4"/>
        <v>0.63636363636363635</v>
      </c>
      <c r="J48" s="93">
        <f t="shared" si="5"/>
        <v>0.69884305714354245</v>
      </c>
    </row>
    <row r="49" spans="1:10" ht="15.75" x14ac:dyDescent="0.3">
      <c r="A49" s="86" t="s">
        <v>147</v>
      </c>
      <c r="B49" s="110"/>
      <c r="C49" s="88">
        <v>9</v>
      </c>
      <c r="D49" s="102">
        <v>259888</v>
      </c>
      <c r="E49" s="110"/>
      <c r="F49" s="88">
        <v>5</v>
      </c>
      <c r="G49" s="102">
        <v>108983</v>
      </c>
      <c r="H49" s="110"/>
      <c r="I49" s="93">
        <f t="shared" si="4"/>
        <v>0.55555555555555558</v>
      </c>
      <c r="J49" s="93">
        <f t="shared" si="5"/>
        <v>0.41934602598042231</v>
      </c>
    </row>
    <row r="50" spans="1:10" ht="15.75" x14ac:dyDescent="0.3">
      <c r="A50" s="86" t="s">
        <v>148</v>
      </c>
      <c r="B50" s="110"/>
      <c r="C50" s="88">
        <v>5</v>
      </c>
      <c r="D50" s="102">
        <v>147637</v>
      </c>
      <c r="E50" s="110"/>
      <c r="F50" s="88">
        <v>3</v>
      </c>
      <c r="G50" s="102">
        <v>89284</v>
      </c>
      <c r="H50" s="110"/>
      <c r="I50" s="93">
        <f t="shared" si="4"/>
        <v>0.6</v>
      </c>
      <c r="J50" s="93">
        <f t="shared" si="5"/>
        <v>0.60475355093912775</v>
      </c>
    </row>
    <row r="51" spans="1:10" ht="15.75" x14ac:dyDescent="0.3">
      <c r="A51" s="86"/>
      <c r="B51" s="110"/>
      <c r="C51" s="111"/>
      <c r="D51" s="154"/>
      <c r="E51" s="110"/>
      <c r="F51" s="155"/>
      <c r="G51" s="156"/>
      <c r="H51" s="110"/>
      <c r="I51" s="93"/>
      <c r="J51" s="93"/>
    </row>
    <row r="52" spans="1:10" ht="15.75" x14ac:dyDescent="0.3">
      <c r="A52" s="157" t="s">
        <v>89</v>
      </c>
      <c r="B52" s="118"/>
      <c r="C52" s="158">
        <f>SUM(C8:C50)</f>
        <v>527</v>
      </c>
      <c r="D52" s="159">
        <f t="shared" ref="D52:E52" si="6">SUM(D8:D50)</f>
        <v>13622454</v>
      </c>
      <c r="E52" s="118">
        <f t="shared" si="6"/>
        <v>0</v>
      </c>
      <c r="F52" s="158">
        <f>SUM(F8:F51)</f>
        <v>288</v>
      </c>
      <c r="G52" s="159">
        <f>SUM(G8:G51)</f>
        <v>7084778</v>
      </c>
      <c r="H52" s="118"/>
      <c r="I52" s="160">
        <f>F52/C52</f>
        <v>0.54648956356736245</v>
      </c>
      <c r="J52" s="160">
        <f>G52/D52</f>
        <v>0.52008088997767954</v>
      </c>
    </row>
    <row r="54" spans="1:10" x14ac:dyDescent="0.35">
      <c r="A54" s="6" t="s">
        <v>203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25" right="0.25" top="0.75" bottom="0.75" header="0.3" footer="0.3"/>
  <pageSetup scale="67" orientation="landscape" r:id="rId1"/>
  <ignoredErrors>
    <ignoredError sqref="I52:J5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D17" sqref="D17"/>
    </sheetView>
  </sheetViews>
  <sheetFormatPr defaultRowHeight="15" x14ac:dyDescent="0.25"/>
  <cols>
    <col min="1" max="1" width="24.85546875" customWidth="1"/>
    <col min="2" max="2" width="1.42578125" customWidth="1"/>
    <col min="3" max="3" width="17.42578125" style="8" customWidth="1"/>
    <col min="4" max="4" width="17.42578125" style="24" customWidth="1"/>
    <col min="5" max="5" width="1.42578125" style="8" customWidth="1"/>
    <col min="6" max="6" width="17.42578125" style="8" customWidth="1"/>
    <col min="7" max="7" width="17.42578125" style="24" customWidth="1"/>
    <col min="8" max="8" width="1.42578125" style="8" customWidth="1"/>
    <col min="9" max="10" width="20.140625" style="34" customWidth="1"/>
  </cols>
  <sheetData>
    <row r="1" spans="1:10" ht="16.5" x14ac:dyDescent="0.3">
      <c r="A1" s="72" t="s">
        <v>149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5" x14ac:dyDescent="0.3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70" t="s">
        <v>152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3">
      <c r="A4" s="11"/>
      <c r="B4" s="11"/>
      <c r="C4" s="22"/>
      <c r="D4" s="43"/>
      <c r="E4" s="39"/>
      <c r="F4" s="22"/>
      <c r="G4" s="43"/>
      <c r="H4" s="40"/>
      <c r="I4" s="48"/>
      <c r="J4" s="49"/>
    </row>
    <row r="5" spans="1:10" ht="30" x14ac:dyDescent="0.3">
      <c r="A5" s="78" t="s">
        <v>153</v>
      </c>
      <c r="B5" s="15"/>
      <c r="C5" s="80" t="s">
        <v>58</v>
      </c>
      <c r="D5" s="81"/>
      <c r="E5" s="41"/>
      <c r="F5" s="80" t="s">
        <v>59</v>
      </c>
      <c r="G5" s="81"/>
      <c r="H5" s="15"/>
      <c r="I5" s="50" t="s">
        <v>60</v>
      </c>
      <c r="J5" s="51" t="s">
        <v>61</v>
      </c>
    </row>
    <row r="6" spans="1:10" ht="15.75" x14ac:dyDescent="0.3">
      <c r="A6" s="79"/>
      <c r="B6" s="19"/>
      <c r="C6" s="23" t="s">
        <v>63</v>
      </c>
      <c r="D6" s="44" t="s">
        <v>64</v>
      </c>
      <c r="E6" s="41"/>
      <c r="F6" s="25" t="s">
        <v>63</v>
      </c>
      <c r="G6" s="44" t="s">
        <v>64</v>
      </c>
      <c r="H6" s="15"/>
      <c r="I6" s="52" t="s">
        <v>65</v>
      </c>
      <c r="J6" s="53" t="s">
        <v>65</v>
      </c>
    </row>
    <row r="7" spans="1:10" ht="15.75" x14ac:dyDescent="0.3">
      <c r="A7" s="19"/>
      <c r="B7" s="19"/>
      <c r="C7" s="82"/>
      <c r="D7" s="83"/>
      <c r="E7" s="41"/>
      <c r="F7" s="75"/>
      <c r="G7" s="83"/>
      <c r="H7" s="15"/>
      <c r="I7" s="84"/>
      <c r="J7" s="84"/>
    </row>
    <row r="8" spans="1:10" ht="15" customHeight="1" x14ac:dyDescent="0.3">
      <c r="A8" s="86" t="s">
        <v>154</v>
      </c>
      <c r="B8" s="86"/>
      <c r="C8" s="111">
        <v>273</v>
      </c>
      <c r="D8" s="161">
        <v>7294542</v>
      </c>
      <c r="E8" s="111"/>
      <c r="F8" s="111">
        <v>149</v>
      </c>
      <c r="G8" s="104">
        <v>3741446</v>
      </c>
      <c r="H8" s="111"/>
      <c r="I8" s="93">
        <f>F8/C8</f>
        <v>0.54578754578754574</v>
      </c>
      <c r="J8" s="93">
        <f>G8/D8</f>
        <v>0.51291033761955174</v>
      </c>
    </row>
    <row r="9" spans="1:10" ht="15" customHeight="1" x14ac:dyDescent="0.3">
      <c r="A9" s="86" t="s">
        <v>155</v>
      </c>
      <c r="B9" s="86"/>
      <c r="C9" s="111">
        <v>254</v>
      </c>
      <c r="D9" s="161">
        <v>6327912</v>
      </c>
      <c r="E9" s="111"/>
      <c r="F9" s="111">
        <v>139</v>
      </c>
      <c r="G9" s="104">
        <v>3343332</v>
      </c>
      <c r="H9" s="111"/>
      <c r="I9" s="93">
        <f t="shared" ref="I9" si="0">F9/C9</f>
        <v>0.547244094488189</v>
      </c>
      <c r="J9" s="93">
        <f t="shared" ref="J9" si="1">G9/D9</f>
        <v>0.52834679116903016</v>
      </c>
    </row>
    <row r="10" spans="1:10" ht="15.75" x14ac:dyDescent="0.3">
      <c r="A10" s="86"/>
      <c r="B10" s="86"/>
      <c r="C10" s="111"/>
      <c r="D10" s="104"/>
      <c r="E10" s="111"/>
      <c r="F10" s="111"/>
      <c r="G10" s="104"/>
      <c r="H10" s="111"/>
      <c r="I10" s="93"/>
      <c r="J10" s="93"/>
    </row>
    <row r="11" spans="1:10" ht="15.75" x14ac:dyDescent="0.3">
      <c r="A11" s="157" t="s">
        <v>89</v>
      </c>
      <c r="B11" s="118"/>
      <c r="C11" s="158">
        <f>SUM(C8:C10)</f>
        <v>527</v>
      </c>
      <c r="D11" s="162">
        <f>SUM(D8:D10)</f>
        <v>13622454</v>
      </c>
      <c r="E11" s="163"/>
      <c r="F11" s="158">
        <f>SUM(F8:F10)</f>
        <v>288</v>
      </c>
      <c r="G11" s="162">
        <f>SUM(G8:G10)</f>
        <v>7084778</v>
      </c>
      <c r="H11" s="163"/>
      <c r="I11" s="160">
        <f>F11/C11</f>
        <v>0.54648956356736245</v>
      </c>
      <c r="J11" s="160">
        <f>G11/D11</f>
        <v>0.52008088997767954</v>
      </c>
    </row>
    <row r="13" spans="1:10" x14ac:dyDescent="0.35">
      <c r="A13" s="6" t="s">
        <v>203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C20" sqref="C20"/>
    </sheetView>
  </sheetViews>
  <sheetFormatPr defaultRowHeight="15" x14ac:dyDescent="0.25"/>
  <cols>
    <col min="1" max="1" width="45.85546875" customWidth="1"/>
    <col min="2" max="2" width="1.7109375" customWidth="1"/>
    <col min="3" max="3" width="17.42578125" style="8" customWidth="1"/>
    <col min="4" max="4" width="17.42578125" style="24" customWidth="1"/>
    <col min="5" max="5" width="1.7109375" style="8" customWidth="1"/>
    <col min="6" max="6" width="17.42578125" style="8" customWidth="1"/>
    <col min="7" max="7" width="17.42578125" style="24" customWidth="1"/>
    <col min="8" max="8" width="1.7109375" style="8" customWidth="1"/>
    <col min="9" max="10" width="20.140625" style="34" customWidth="1"/>
  </cols>
  <sheetData>
    <row r="1" spans="1:10" ht="16.5" x14ac:dyDescent="0.3">
      <c r="A1" s="72" t="s">
        <v>150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6.5" x14ac:dyDescent="0.3">
      <c r="A2" s="71" t="s">
        <v>180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70" t="s">
        <v>156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x14ac:dyDescent="0.3">
      <c r="A4" s="11"/>
      <c r="B4" s="11"/>
      <c r="C4" s="22"/>
      <c r="D4" s="43"/>
      <c r="E4" s="39"/>
      <c r="F4" s="22"/>
      <c r="G4" s="43"/>
      <c r="H4" s="40"/>
      <c r="I4" s="48"/>
      <c r="J4" s="49"/>
    </row>
    <row r="5" spans="1:10" ht="30" x14ac:dyDescent="0.3">
      <c r="A5" s="78" t="s">
        <v>157</v>
      </c>
      <c r="B5" s="15"/>
      <c r="C5" s="80" t="s">
        <v>58</v>
      </c>
      <c r="D5" s="81"/>
      <c r="E5" s="41"/>
      <c r="F5" s="80" t="s">
        <v>59</v>
      </c>
      <c r="G5" s="81"/>
      <c r="H5" s="15"/>
      <c r="I5" s="50" t="s">
        <v>60</v>
      </c>
      <c r="J5" s="51" t="s">
        <v>61</v>
      </c>
    </row>
    <row r="6" spans="1:10" ht="15.75" x14ac:dyDescent="0.3">
      <c r="A6" s="79"/>
      <c r="B6" s="19"/>
      <c r="C6" s="23" t="s">
        <v>63</v>
      </c>
      <c r="D6" s="44" t="s">
        <v>64</v>
      </c>
      <c r="E6" s="41"/>
      <c r="F6" s="25" t="s">
        <v>63</v>
      </c>
      <c r="G6" s="44" t="s">
        <v>64</v>
      </c>
      <c r="H6" s="15"/>
      <c r="I6" s="52" t="s">
        <v>65</v>
      </c>
      <c r="J6" s="53" t="s">
        <v>65</v>
      </c>
    </row>
    <row r="7" spans="1:10" ht="15.75" x14ac:dyDescent="0.3">
      <c r="A7" s="19"/>
      <c r="B7" s="19"/>
      <c r="C7" s="82"/>
      <c r="D7" s="83"/>
      <c r="E7" s="41"/>
      <c r="F7" s="75"/>
      <c r="G7" s="83"/>
      <c r="H7" s="15"/>
      <c r="I7" s="84"/>
      <c r="J7" s="84"/>
    </row>
    <row r="8" spans="1:10" ht="15.75" x14ac:dyDescent="0.3">
      <c r="A8" s="86" t="s">
        <v>158</v>
      </c>
      <c r="B8" s="86"/>
      <c r="C8" s="111">
        <v>430</v>
      </c>
      <c r="D8" s="104">
        <v>11152701</v>
      </c>
      <c r="E8" s="111"/>
      <c r="F8" s="111">
        <v>224</v>
      </c>
      <c r="G8" s="104">
        <v>5500918</v>
      </c>
      <c r="H8" s="111"/>
      <c r="I8" s="93">
        <f>F8/C8</f>
        <v>0.52093023255813953</v>
      </c>
      <c r="J8" s="93">
        <f>G8/D8</f>
        <v>0.49323639179423889</v>
      </c>
    </row>
    <row r="9" spans="1:10" ht="15.75" x14ac:dyDescent="0.3">
      <c r="A9" s="86" t="s">
        <v>159</v>
      </c>
      <c r="B9" s="86"/>
      <c r="C9" s="111">
        <v>97</v>
      </c>
      <c r="D9" s="104">
        <v>2469753</v>
      </c>
      <c r="E9" s="111"/>
      <c r="F9" s="111">
        <v>64</v>
      </c>
      <c r="G9" s="104">
        <v>1583860</v>
      </c>
      <c r="H9" s="111"/>
      <c r="I9" s="93">
        <f>F9/C9</f>
        <v>0.65979381443298968</v>
      </c>
      <c r="J9" s="93">
        <f>G9/D9</f>
        <v>0.64130299669643076</v>
      </c>
    </row>
    <row r="10" spans="1:10" ht="15.75" x14ac:dyDescent="0.3">
      <c r="A10" s="86"/>
      <c r="B10" s="86"/>
      <c r="C10" s="111"/>
      <c r="D10" s="104"/>
      <c r="E10" s="111"/>
      <c r="F10" s="111"/>
      <c r="G10" s="104"/>
      <c r="H10" s="111"/>
      <c r="I10" s="93"/>
      <c r="J10" s="93"/>
    </row>
    <row r="11" spans="1:10" ht="15.75" x14ac:dyDescent="0.3">
      <c r="A11" s="157" t="s">
        <v>89</v>
      </c>
      <c r="B11" s="118"/>
      <c r="C11" s="158">
        <f>SUM(C8:C9)</f>
        <v>527</v>
      </c>
      <c r="D11" s="162">
        <f>SUM(D8:D9)</f>
        <v>13622454</v>
      </c>
      <c r="E11" s="163"/>
      <c r="F11" s="158">
        <f>SUM(F8:F9)</f>
        <v>288</v>
      </c>
      <c r="G11" s="162">
        <f>SUM(G8:G9)</f>
        <v>7084778</v>
      </c>
      <c r="H11" s="163"/>
      <c r="I11" s="160">
        <f>F11/C11</f>
        <v>0.54648956356736245</v>
      </c>
      <c r="J11" s="160">
        <f>G11/D11</f>
        <v>0.52008088997767954</v>
      </c>
    </row>
    <row r="13" spans="1:10" x14ac:dyDescent="0.35">
      <c r="A13" s="6" t="s">
        <v>203</v>
      </c>
    </row>
  </sheetData>
  <mergeCells count="6">
    <mergeCell ref="A1:J1"/>
    <mergeCell ref="A2:J2"/>
    <mergeCell ref="A3:J3"/>
    <mergeCell ref="C5:D5"/>
    <mergeCell ref="F5:G5"/>
    <mergeCell ref="A5:A6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 - Matières</vt:lpstr>
      <vt:lpstr>- 1 -</vt:lpstr>
      <vt:lpstr>- 2  -</vt:lpstr>
      <vt:lpstr>- 3 -</vt:lpstr>
      <vt:lpstr>- 4 -</vt:lpstr>
      <vt:lpstr>- 5-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2013-11-07T14:03:55Z</cp:lastPrinted>
  <dcterms:created xsi:type="dcterms:W3CDTF">2013-10-28T20:08:01Z</dcterms:created>
  <dcterms:modified xsi:type="dcterms:W3CDTF">2016-09-08T14:40:03Z</dcterms:modified>
</cp:coreProperties>
</file>