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0515" windowHeight="12015"/>
  </bookViews>
  <sheets>
    <sheet name="Contents - Matières" sheetId="2" r:id="rId1"/>
    <sheet name="- 1 -" sheetId="3" r:id="rId2"/>
    <sheet name="- 2  -" sheetId="11" r:id="rId3"/>
    <sheet name="- 3 -" sheetId="12" r:id="rId4"/>
    <sheet name="- 4 -" sheetId="15" r:id="rId5"/>
    <sheet name="- 5-" sheetId="17" r:id="rId6"/>
  </sheets>
  <calcPr calcId="145621"/>
</workbook>
</file>

<file path=xl/calcChain.xml><?xml version="1.0" encoding="utf-8"?>
<calcChain xmlns="http://schemas.openxmlformats.org/spreadsheetml/2006/main">
  <c r="D137" i="3" l="1"/>
  <c r="C137" i="3"/>
  <c r="J21" i="11" l="1"/>
  <c r="I21" i="11"/>
  <c r="J23" i="12"/>
  <c r="I23" i="12"/>
  <c r="J28" i="12"/>
  <c r="J26" i="12"/>
  <c r="I28" i="12"/>
  <c r="I26" i="12"/>
  <c r="J48" i="12"/>
  <c r="I48" i="12"/>
  <c r="J24" i="12"/>
  <c r="I24" i="12"/>
  <c r="C29" i="3" l="1"/>
  <c r="D16" i="3"/>
  <c r="C16" i="3"/>
  <c r="D46" i="3"/>
  <c r="C46" i="3"/>
  <c r="D29" i="3"/>
  <c r="J29" i="12" l="1"/>
  <c r="J30" i="12"/>
  <c r="J31" i="12"/>
  <c r="J32" i="12"/>
  <c r="J33" i="12"/>
  <c r="J34" i="12"/>
  <c r="J35" i="12"/>
  <c r="J36" i="12"/>
  <c r="J37" i="12"/>
  <c r="J39" i="12"/>
  <c r="J40" i="12"/>
  <c r="J41" i="12"/>
  <c r="J42" i="12"/>
  <c r="J43" i="12"/>
  <c r="J44" i="12"/>
  <c r="J45" i="12"/>
  <c r="J46" i="12"/>
  <c r="J47" i="12"/>
  <c r="J49" i="12"/>
  <c r="J50" i="12"/>
  <c r="J51" i="12"/>
  <c r="I27" i="12"/>
  <c r="I29" i="12"/>
  <c r="I30" i="12"/>
  <c r="I31" i="12"/>
  <c r="I32" i="12"/>
  <c r="I33" i="12"/>
  <c r="I34" i="12"/>
  <c r="I35" i="12"/>
  <c r="I36" i="12"/>
  <c r="I37" i="12"/>
  <c r="I39" i="12"/>
  <c r="I40" i="12"/>
  <c r="I41" i="12"/>
  <c r="I42" i="12"/>
  <c r="I43" i="12"/>
  <c r="I44" i="12"/>
  <c r="I45" i="12"/>
  <c r="I46" i="12"/>
  <c r="I47" i="12"/>
  <c r="I49" i="12"/>
  <c r="I50" i="12"/>
  <c r="I51" i="12"/>
  <c r="I25" i="12"/>
  <c r="J28" i="11"/>
  <c r="I28" i="11"/>
  <c r="D72" i="3" l="1"/>
  <c r="C72" i="3"/>
  <c r="D60" i="3"/>
  <c r="C60" i="3"/>
  <c r="D97" i="3" l="1"/>
  <c r="C97" i="3"/>
  <c r="D22" i="3" l="1"/>
  <c r="C22" i="3"/>
  <c r="D142" i="3" l="1"/>
  <c r="C142" i="3"/>
  <c r="I11" i="12"/>
  <c r="J11" i="12"/>
  <c r="I18" i="11" l="1"/>
  <c r="J18" i="11"/>
  <c r="G37" i="11"/>
  <c r="F37" i="11"/>
  <c r="D37" i="11"/>
  <c r="J37" i="11" s="1"/>
  <c r="C37" i="11"/>
  <c r="L7" i="3" l="1"/>
  <c r="K7" i="3"/>
  <c r="J9" i="17" l="1"/>
  <c r="J8" i="17"/>
  <c r="I9" i="17"/>
  <c r="I8" i="17"/>
  <c r="G11" i="17"/>
  <c r="F11" i="17"/>
  <c r="D11" i="17"/>
  <c r="C11" i="17"/>
  <c r="J9" i="15"/>
  <c r="J8" i="15"/>
  <c r="I9" i="15"/>
  <c r="I8" i="15"/>
  <c r="G11" i="15"/>
  <c r="F11" i="15"/>
  <c r="D11" i="15"/>
  <c r="C11" i="15"/>
  <c r="J11" i="17" l="1"/>
  <c r="J11" i="15"/>
  <c r="I11" i="15"/>
  <c r="I11" i="17"/>
  <c r="I9" i="12" l="1"/>
  <c r="J9" i="12"/>
  <c r="I12" i="12"/>
  <c r="J12" i="12"/>
  <c r="I13" i="12"/>
  <c r="J13" i="12"/>
  <c r="I14" i="12"/>
  <c r="J14" i="12"/>
  <c r="I15" i="12"/>
  <c r="J15" i="12"/>
  <c r="I16" i="12"/>
  <c r="J16" i="12"/>
  <c r="I17" i="12"/>
  <c r="J17" i="12"/>
  <c r="I19" i="12"/>
  <c r="J19" i="12"/>
  <c r="I20" i="12"/>
  <c r="J20" i="12"/>
  <c r="I21" i="12"/>
  <c r="J21" i="12"/>
  <c r="I22" i="12"/>
  <c r="J22" i="12"/>
  <c r="J25" i="12"/>
  <c r="J27" i="12"/>
  <c r="D53" i="12"/>
  <c r="E53" i="12"/>
  <c r="F53" i="12"/>
  <c r="G53" i="12"/>
  <c r="C53" i="12"/>
  <c r="J9" i="11"/>
  <c r="J11" i="11"/>
  <c r="J12" i="11"/>
  <c r="J13" i="11"/>
  <c r="J14" i="11"/>
  <c r="J15" i="11"/>
  <c r="J16" i="11"/>
  <c r="J17" i="11"/>
  <c r="J19" i="11"/>
  <c r="J20" i="11"/>
  <c r="J22" i="11"/>
  <c r="J23" i="11"/>
  <c r="J24" i="11"/>
  <c r="J25" i="11"/>
  <c r="J26" i="11"/>
  <c r="J27" i="11"/>
  <c r="J29" i="11"/>
  <c r="J30" i="11"/>
  <c r="J31" i="11"/>
  <c r="J32" i="11"/>
  <c r="J33" i="11"/>
  <c r="J34" i="11"/>
  <c r="J35" i="11"/>
  <c r="J8" i="11"/>
  <c r="I9" i="11"/>
  <c r="I11" i="11"/>
  <c r="I12" i="11"/>
  <c r="I13" i="11"/>
  <c r="I14" i="11"/>
  <c r="I15" i="11"/>
  <c r="I16" i="11"/>
  <c r="I17" i="11"/>
  <c r="I19" i="11"/>
  <c r="I20" i="11"/>
  <c r="I22" i="11"/>
  <c r="I23" i="11"/>
  <c r="I24" i="11"/>
  <c r="I25" i="11"/>
  <c r="I26" i="11"/>
  <c r="I27" i="11"/>
  <c r="I29" i="11"/>
  <c r="I30" i="11"/>
  <c r="I31" i="11"/>
  <c r="I32" i="11"/>
  <c r="I33" i="11"/>
  <c r="I34" i="11"/>
  <c r="I35" i="11"/>
  <c r="I8" i="11"/>
  <c r="E37" i="11"/>
  <c r="H37" i="11"/>
  <c r="I37" i="11" l="1"/>
  <c r="I53" i="12"/>
  <c r="J53" i="12"/>
</calcChain>
</file>

<file path=xl/sharedStrings.xml><?xml version="1.0" encoding="utf-8"?>
<sst xmlns="http://schemas.openxmlformats.org/spreadsheetml/2006/main" count="313" uniqueCount="234">
  <si>
    <t>McGill University</t>
  </si>
  <si>
    <t>York University</t>
  </si>
  <si>
    <t>University of Ottawa</t>
  </si>
  <si>
    <t>University of Manitoba</t>
  </si>
  <si>
    <t>Université Laval</t>
  </si>
  <si>
    <t>University of Alberta</t>
  </si>
  <si>
    <t>Brock University</t>
  </si>
  <si>
    <t>University of Toronto</t>
  </si>
  <si>
    <t>University of Guelph</t>
  </si>
  <si>
    <t>The University of British Columbia</t>
  </si>
  <si>
    <t>Université du Québec à Montréal</t>
  </si>
  <si>
    <t>Kwantlen Polytechnic University</t>
  </si>
  <si>
    <t>University of Waterloo</t>
  </si>
  <si>
    <t>University of Windsor</t>
  </si>
  <si>
    <t>University of Victoria</t>
  </si>
  <si>
    <t>Mount Allison University</t>
  </si>
  <si>
    <t>University of Regina</t>
  </si>
  <si>
    <t>Queen's University</t>
  </si>
  <si>
    <t>Ryerson University</t>
  </si>
  <si>
    <t>Institut national de la recherche scientifique</t>
  </si>
  <si>
    <t>Mount Royal University</t>
  </si>
  <si>
    <t>Université de Montréal</t>
  </si>
  <si>
    <t>Université du Québec à Trois-Rivières</t>
  </si>
  <si>
    <t>McMaster University</t>
  </si>
  <si>
    <t>The University of Western Ontario</t>
  </si>
  <si>
    <t>Concordia University</t>
  </si>
  <si>
    <t>University of Calgary</t>
  </si>
  <si>
    <t>Brandon University</t>
  </si>
  <si>
    <t>University of New Brunswick</t>
  </si>
  <si>
    <t>University of Prince Edward Island</t>
  </si>
  <si>
    <t>The University of Winnipeg</t>
  </si>
  <si>
    <t>Carleton University</t>
  </si>
  <si>
    <t>Dalhousie University</t>
  </si>
  <si>
    <t>Wilfrid Laurier University</t>
  </si>
  <si>
    <t>University of Saskatchewan</t>
  </si>
  <si>
    <t>Vancouver Island University</t>
  </si>
  <si>
    <t>Saint Mary's University</t>
  </si>
  <si>
    <t>Athabasca University</t>
  </si>
  <si>
    <t>Royal Military College of Canada</t>
  </si>
  <si>
    <t>OCAD University</t>
  </si>
  <si>
    <t>Université de Moncton</t>
  </si>
  <si>
    <t>Université de Sherbrooke</t>
  </si>
  <si>
    <t>Memorial University of Newfoundland</t>
  </si>
  <si>
    <t>Université du Québec à Chicoutimi</t>
  </si>
  <si>
    <t>Université du Québec en Outaouais</t>
  </si>
  <si>
    <t>Table of Contents / Table des matières</t>
  </si>
  <si>
    <t>Name / Nom</t>
  </si>
  <si>
    <t>List of Tables / Liste de tableaux</t>
  </si>
  <si>
    <t>Table 2</t>
  </si>
  <si>
    <t>BY THE ADMINISTERING ORGANIZATION / SELON L'ORGANISME ADMINISTRATEUR</t>
  </si>
  <si>
    <t>Table 3</t>
  </si>
  <si>
    <t>Table 4</t>
  </si>
  <si>
    <t>BY APPLICATION RESEARCH AREA / SELON LE DOMAINE DE RECHERCHE DE LA DEMANDE</t>
  </si>
  <si>
    <t>BY ADMINISTERING ORGANIZATION /  SELON L'ORGANISME ADMINISTRATEUR</t>
  </si>
  <si>
    <t>Applications / Demandes</t>
  </si>
  <si>
    <t>Awards / Subventions</t>
  </si>
  <si>
    <t>Success Rate /
Taux de réussite</t>
  </si>
  <si>
    <t>Funding Rate /
Taux de financement</t>
  </si>
  <si>
    <t>Institution / Établissement</t>
  </si>
  <si>
    <t>#</t>
  </si>
  <si>
    <t>$</t>
  </si>
  <si>
    <t>%</t>
  </si>
  <si>
    <t>Table / Tableau 1</t>
  </si>
  <si>
    <t>Alberta</t>
  </si>
  <si>
    <t>British Columbia / Colombie-Britannique</t>
  </si>
  <si>
    <t>Total Alberta</t>
  </si>
  <si>
    <t>Total British Columbia / Colombie-Britannique</t>
  </si>
  <si>
    <t xml:space="preserve">Total New Brunswick / Nouveau-Brunswick  </t>
  </si>
  <si>
    <t xml:space="preserve">New Brunswick / Nouveau-Brunswick  </t>
  </si>
  <si>
    <t>Total Manitoba</t>
  </si>
  <si>
    <t>Manitoba</t>
  </si>
  <si>
    <t>Total Saskatchewan</t>
  </si>
  <si>
    <t>Saskatchewan</t>
  </si>
  <si>
    <t>Total Ontario</t>
  </si>
  <si>
    <t>Ontario</t>
  </si>
  <si>
    <t>Total Québec</t>
  </si>
  <si>
    <t>Québec</t>
  </si>
  <si>
    <t xml:space="preserve">Prince Edward Island / Île-du-Prince-Édouard  </t>
  </si>
  <si>
    <t xml:space="preserve">Total Nova Scotia / Nouvelle-Écosse  </t>
  </si>
  <si>
    <t xml:space="preserve">Nova Scotia / Nouvelle-Écosse  </t>
  </si>
  <si>
    <t xml:space="preserve">Newfoundland and Labrador / Terre-Neuve-et-Labrador  </t>
  </si>
  <si>
    <t>Table / Tableau 2</t>
  </si>
  <si>
    <t>Table / Tableau 3</t>
  </si>
  <si>
    <t>BY APPLICATION DISCIPLINE / SELON LA DISCIPLINE DE LA DEMANDE</t>
  </si>
  <si>
    <t>Table 1</t>
  </si>
  <si>
    <t>Total</t>
  </si>
  <si>
    <t xml:space="preserve">Discipline </t>
  </si>
  <si>
    <t>Anthropology / Anthropologie</t>
  </si>
  <si>
    <t>Archaeology / Archéologie</t>
  </si>
  <si>
    <t>Archival Science / Archivistique</t>
  </si>
  <si>
    <t>Urban and Regional Studies, Environmental Studies / Urbanisme, aménagement régional et études environnementales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</si>
  <si>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</si>
  <si>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</si>
  <si>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</si>
  <si>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Demography / Démographie</t>
  </si>
  <si>
    <t>Economics / Science économique</t>
  </si>
  <si>
    <t>Education / Éducation</t>
  </si>
  <si>
    <t>Fine Arts / Beaux-arts</t>
  </si>
  <si>
    <t>Geography / Géographie</t>
  </si>
  <si>
    <t>History / Histoire</t>
  </si>
  <si>
    <t>Interdisciplinary Studies / Études pluridisciplinaires</t>
  </si>
  <si>
    <t>Law / Droit</t>
  </si>
  <si>
    <t>Library and Information Science / Bibliothéconomie et science de l'information</t>
  </si>
  <si>
    <t>Linguistics / Linguistique</t>
  </si>
  <si>
    <t>Literature, Modern Languages / Littératures et langues modernes</t>
  </si>
  <si>
    <t>Management, Business, Administrative Studies / Sciences administratives, gestion des affaires et commerce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</si>
  <si>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</si>
  <si>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</si>
  <si>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</si>
  <si>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</si>
  <si>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</si>
  <si>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</si>
  <si>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Agriculture / Agriculture</t>
  </si>
  <si>
    <t>Arts and culture / Beaux-arts et culture</t>
  </si>
  <si>
    <t>Children / Enfance</t>
  </si>
  <si>
    <t>Communication / Communications</t>
  </si>
  <si>
    <t>Economic and Regional Development / Développement économique et régional</t>
  </si>
  <si>
    <t>Elderly / Personnes âgées</t>
  </si>
  <si>
    <t>Employment and labour / Emploi et travail</t>
  </si>
  <si>
    <t>Energy and natural resources / Énergie et ressources naturelles</t>
  </si>
  <si>
    <t>Environment and Sustainability / Environnement et dév. durable</t>
  </si>
  <si>
    <t>Ethics / Éthique</t>
  </si>
  <si>
    <t>Family / Famille</t>
  </si>
  <si>
    <t>Financial and Monetary Systems / Systèmes financiers et monétaires</t>
  </si>
  <si>
    <t>Gender Issues / Questions touchant les sexes</t>
  </si>
  <si>
    <t>Global/Climate Change / Changements climatiques/planétaires</t>
  </si>
  <si>
    <t>Globalization / Mondialisation</t>
  </si>
  <si>
    <t>Housing / Logement</t>
  </si>
  <si>
    <t>Immigration / Immigration</t>
  </si>
  <si>
    <t>Indigenous peoples / Populations indigènes</t>
  </si>
  <si>
    <t>Information Technologies / Technologies de l'information</t>
  </si>
  <si>
    <t>Innovation, Industrial and Tech. Develop / Innovation, dév. industriel et tech.</t>
  </si>
  <si>
    <t>Law and Justice / Droit et justice</t>
  </si>
  <si>
    <t>Management / Gestion</t>
  </si>
  <si>
    <t>Mental Health / Santé mentale</t>
  </si>
  <si>
    <t>Multiculturalism and ethnic studies / Multiculturalisme et études ethniques</t>
  </si>
  <si>
    <t>Not Subject to Research Classification / Sans objet</t>
  </si>
  <si>
    <t>Politics and government / Politique et gouvernement</t>
  </si>
  <si>
    <t>Post-Secondary Education and Research / Éducation et recherche postsecondaires</t>
  </si>
  <si>
    <t>Science and technology / Science et technologie</t>
  </si>
  <si>
    <t>Social development and welfare / Développement social et bien-être</t>
  </si>
  <si>
    <t>Violence / Violence</t>
  </si>
  <si>
    <t>Women / Femmes</t>
  </si>
  <si>
    <t>Youth / Jeunesse</t>
  </si>
  <si>
    <t>Table / Tableau 5</t>
  </si>
  <si>
    <t>Table / Tableau 7</t>
  </si>
  <si>
    <t>Table 5</t>
  </si>
  <si>
    <t>BY GENDER /  SELON LE SEXE</t>
  </si>
  <si>
    <t>Gender / Sexe</t>
  </si>
  <si>
    <t>Female / Femmes</t>
  </si>
  <si>
    <t>Male / Hommes</t>
  </si>
  <si>
    <t>BY APPLICATION LANGUAGE / SELON LA LANGUE DE LA DEMANDE</t>
  </si>
  <si>
    <t>Application Language / Langue de la demande</t>
  </si>
  <si>
    <t>English / Anglais</t>
  </si>
  <si>
    <t>French / français</t>
  </si>
  <si>
    <t>Area of Research /  Domaine de recherche</t>
  </si>
  <si>
    <t>International Relations, Development / Relations internation., commerce et dév.</t>
  </si>
  <si>
    <t>Success Rate / Taux de réussite</t>
  </si>
  <si>
    <t>University of Lethbridge</t>
  </si>
  <si>
    <t>Thompson Rivers University</t>
  </si>
  <si>
    <t>Acadia University</t>
  </si>
  <si>
    <t>Cape Breton University</t>
  </si>
  <si>
    <t>Mount Saint Vincent University</t>
  </si>
  <si>
    <t>Nova Scotia College of Art and Design University</t>
  </si>
  <si>
    <t>Laurentian University</t>
  </si>
  <si>
    <t>Trent University</t>
  </si>
  <si>
    <t>Folklore / Folklore</t>
  </si>
  <si>
    <t>Canada's Official Languages / Langues officielles du Canada</t>
  </si>
  <si>
    <t>Leisure, recreation and tourism / Loisirs et tourisme</t>
  </si>
  <si>
    <t>Literacy / Alphabétisation</t>
  </si>
  <si>
    <t>Northern development / Développement du Nord</t>
  </si>
  <si>
    <t>Official Language Minority Communities / Commun. de langue offic en situat minor</t>
  </si>
  <si>
    <t>Population studies / Études de la population</t>
  </si>
  <si>
    <t>-</t>
  </si>
  <si>
    <t>MindFuel</t>
  </si>
  <si>
    <t>Humber College Institute of Technology and Advanced Learning</t>
  </si>
  <si>
    <t>King's University College at Western University</t>
  </si>
  <si>
    <t>Bishop's University</t>
  </si>
  <si>
    <t>École Polytechnique de Montréal</t>
  </si>
  <si>
    <t xml:space="preserve">         Douglas College</t>
  </si>
  <si>
    <t xml:space="preserve">         Emily Carr University of Art + Design</t>
  </si>
  <si>
    <t>Royal Roads University</t>
  </si>
  <si>
    <t>Trinity Western University</t>
  </si>
  <si>
    <t>St. Thomas University</t>
  </si>
  <si>
    <t>St. Francis Xavier University</t>
  </si>
  <si>
    <t>University of King's College (Halifax)</t>
  </si>
  <si>
    <t>Mediaeval Studies</t>
  </si>
  <si>
    <t>Connection Grants 2016-17 / Subventions Connexion 2016-2017</t>
  </si>
  <si>
    <t>Canadian Research Institute for Law and the Family</t>
  </si>
  <si>
    <t xml:space="preserve">       Saskatchewan History and Folklore Society Inc.</t>
  </si>
  <si>
    <t xml:space="preserve">       St. Thomas More College</t>
  </si>
  <si>
    <t>Lower Fraser Fisheries Alliance Society</t>
  </si>
  <si>
    <t xml:space="preserve">         Simon Fraser University</t>
  </si>
  <si>
    <t>University of Northern British Columbia</t>
  </si>
  <si>
    <t>University of the Fraser Valley</t>
  </si>
  <si>
    <t>New Brunswick Community College</t>
  </si>
  <si>
    <t>International Ocean Institute-Canada Association</t>
  </si>
  <si>
    <t>Cégep de Drummondville</t>
  </si>
  <si>
    <t>Collège de Rosemont</t>
  </si>
  <si>
    <t>Dawson College</t>
  </si>
  <si>
    <t>École de technologie supérieure</t>
  </si>
  <si>
    <t>École nationale d'administration publique</t>
  </si>
  <si>
    <t>HEC Montréal</t>
  </si>
  <si>
    <t>Regroupement québécois de la danse</t>
  </si>
  <si>
    <t>Télé-université</t>
  </si>
  <si>
    <t>Université du Québec à Rimouski</t>
  </si>
  <si>
    <t>Vanier College</t>
  </si>
  <si>
    <t>Canada 2020</t>
  </si>
  <si>
    <t>Canadian Centre for Policy Alternatives</t>
  </si>
  <si>
    <t>Canadian Climate Forum</t>
  </si>
  <si>
    <t>Canadian Council on International Law</t>
  </si>
  <si>
    <t>International Federation on Ageing</t>
  </si>
  <si>
    <t>Lakehead University</t>
  </si>
  <si>
    <t>Nipissing University</t>
  </si>
  <si>
    <t xml:space="preserve">        Redeemer University College</t>
  </si>
  <si>
    <t xml:space="preserve">        Reelworld Film Festival Inc.</t>
  </si>
  <si>
    <t xml:space="preserve">       Saint Paul University</t>
  </si>
  <si>
    <t>University of Ontario Institute of Technology</t>
  </si>
  <si>
    <t>Vineland Research and Innovation Centre</t>
  </si>
  <si>
    <t>Wycliffe College</t>
  </si>
  <si>
    <t xml:space="preserve">         Conference Board of Canada</t>
  </si>
  <si>
    <t xml:space="preserve">         Dominican University College</t>
  </si>
  <si>
    <t xml:space="preserve">         Durham College</t>
  </si>
  <si>
    <t xml:space="preserve">         Global Centre for Pluralism</t>
  </si>
  <si>
    <t>Aurora College</t>
  </si>
  <si>
    <t>CSP - 2017-04-05</t>
  </si>
  <si>
    <t>Northwest Territories / Les Territoires du Nord-Ouest</t>
  </si>
  <si>
    <t>Industrial Relations / Relations industrielles</t>
  </si>
  <si>
    <t>Biotechnology / Biotechnology</t>
  </si>
  <si>
    <t>Forestry, Sylviculture / Forêts et sylviculture</t>
  </si>
  <si>
    <t>Fisheries / Pêches</t>
  </si>
  <si>
    <t>Transportation / Transports</t>
  </si>
  <si>
    <t xml:space="preserve">       Creative Solutions Initiative</t>
  </si>
  <si>
    <t xml:space="preserve">       Algoma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</si>
</sst>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_-;\-* #,##0_-;_-* &quot;-&quot;_-;_-@_-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0.0%"/>
    <numFmt numFmtId="168" formatCode="_-* #,##0.0_-;\-* #,##0.0_-;_-* &quot;-&quot;?_-;_-@_-"/>
    <numFmt numFmtId="169" formatCode="_-&quot;$&quot;* #,##0_-;\-&quot;$&quot;* #,##0_-;_-&quot;$&quot;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b/>
      <sz val="11"/>
      <color indexed="8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i/>
      <sz val="10"/>
      <name val="Tms Rmn"/>
    </font>
    <font>
      <sz val="9"/>
      <name val="Trebuchet MS"/>
      <family val="2"/>
    </font>
    <font>
      <b/>
      <sz val="12"/>
      <name val="Trebuchet MS"/>
      <family val="2"/>
    </font>
    <font>
      <b/>
      <sz val="10"/>
      <color indexed="8"/>
      <name val="Trebuchet MS"/>
      <family val="2"/>
    </font>
    <font>
      <sz val="10"/>
      <name val="Helv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rgb="FF000000"/>
      <name val="Arial"/>
      <family val="2"/>
    </font>
    <font>
      <b/>
      <sz val="12"/>
      <color theme="1"/>
      <name val="Trebuchet MS"/>
      <family val="2"/>
    </font>
    <font>
      <sz val="11"/>
      <color theme="1"/>
      <name val="Trebuchet MS"/>
      <family val="2"/>
    </font>
    <font>
      <sz val="10"/>
      <color rgb="FF000000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sz val="10"/>
      <color rgb="FF000000"/>
      <name val="Trebuchet MS"/>
      <family val="2"/>
    </font>
    <font>
      <sz val="10"/>
      <color indexed="8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A6A6A6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0" borderId="0"/>
    <xf numFmtId="0" fontId="15" fillId="0" borderId="0"/>
  </cellStyleXfs>
  <cellXfs count="194">
    <xf numFmtId="0" fontId="0" fillId="0" borderId="0" xfId="0"/>
    <xf numFmtId="0" fontId="2" fillId="0" borderId="0" xfId="0" applyFont="1" applyAlignment="1">
      <alignment horizontal="centerContinuous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8" fillId="0" borderId="0" xfId="4" applyFont="1" applyFill="1" applyBorder="1" applyAlignment="1"/>
    <xf numFmtId="0" fontId="0" fillId="0" borderId="0" xfId="0" applyAlignment="1">
      <alignment horizontal="center"/>
    </xf>
    <xf numFmtId="0" fontId="3" fillId="0" borderId="0" xfId="5" applyFont="1" applyFill="1"/>
    <xf numFmtId="0" fontId="3" fillId="0" borderId="0" xfId="0" applyFont="1"/>
    <xf numFmtId="167" fontId="5" fillId="0" borderId="0" xfId="5" applyNumberFormat="1" applyFont="1" applyFill="1" applyAlignment="1">
      <alignment horizontal="centerContinuous"/>
    </xf>
    <xf numFmtId="164" fontId="6" fillId="0" borderId="0" xfId="5" applyNumberFormat="1" applyFont="1" applyFill="1" applyAlignment="1">
      <alignment horizontal="centerContinuous"/>
    </xf>
    <xf numFmtId="0" fontId="6" fillId="0" borderId="0" xfId="5" applyFont="1" applyFill="1" applyAlignment="1">
      <alignment horizontal="centerContinuous"/>
    </xf>
    <xf numFmtId="0" fontId="6" fillId="0" borderId="0" xfId="5" applyFont="1" applyFill="1"/>
    <xf numFmtId="0" fontId="5" fillId="0" borderId="0" xfId="5" applyFont="1" applyFill="1" applyBorder="1" applyAlignment="1">
      <alignment horizontal="center"/>
    </xf>
    <xf numFmtId="164" fontId="5" fillId="0" borderId="0" xfId="5" applyNumberFormat="1" applyFont="1" applyFill="1" applyBorder="1" applyAlignment="1"/>
    <xf numFmtId="168" fontId="5" fillId="2" borderId="5" xfId="3" applyNumberFormat="1" applyFont="1" applyFill="1" applyBorder="1" applyAlignment="1">
      <alignment horizontal="center" wrapText="1"/>
    </xf>
    <xf numFmtId="0" fontId="6" fillId="0" borderId="0" xfId="5" applyFont="1" applyFill="1" applyBorder="1"/>
    <xf numFmtId="0" fontId="5" fillId="0" borderId="0" xfId="5" applyFont="1" applyFill="1" applyBorder="1"/>
    <xf numFmtId="164" fontId="5" fillId="0" borderId="0" xfId="5" applyNumberFormat="1" applyFont="1" applyFill="1" applyBorder="1" applyAlignment="1">
      <alignment horizontal="right"/>
    </xf>
    <xf numFmtId="0" fontId="5" fillId="0" borderId="0" xfId="5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center"/>
    </xf>
    <xf numFmtId="164" fontId="5" fillId="2" borderId="6" xfId="1" applyNumberFormat="1" applyFont="1" applyFill="1" applyBorder="1" applyAlignment="1">
      <alignment horizontal="center"/>
    </xf>
    <xf numFmtId="165" fontId="0" fillId="0" borderId="0" xfId="2" applyFont="1" applyAlignment="1">
      <alignment horizontal="center"/>
    </xf>
    <xf numFmtId="164" fontId="5" fillId="2" borderId="6" xfId="7" applyNumberFormat="1" applyFont="1" applyFill="1" applyBorder="1" applyAlignment="1">
      <alignment horizontal="center"/>
    </xf>
    <xf numFmtId="168" fontId="6" fillId="0" borderId="0" xfId="5" applyNumberFormat="1" applyFont="1" applyFill="1" applyAlignment="1">
      <alignment horizontal="center"/>
    </xf>
    <xf numFmtId="168" fontId="5" fillId="2" borderId="4" xfId="0" applyNumberFormat="1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/>
    </xf>
    <xf numFmtId="168" fontId="6" fillId="0" borderId="0" xfId="5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0" borderId="0" xfId="5" applyFont="1" applyFill="1" applyBorder="1" applyAlignment="1">
      <alignment horizontal="left"/>
    </xf>
    <xf numFmtId="0" fontId="5" fillId="0" borderId="0" xfId="6" applyFont="1" applyFill="1" applyBorder="1" applyAlignment="1">
      <alignment horizontal="left" vertical="top"/>
    </xf>
    <xf numFmtId="0" fontId="0" fillId="0" borderId="0" xfId="0" applyFill="1"/>
    <xf numFmtId="9" fontId="0" fillId="0" borderId="0" xfId="3" applyFont="1" applyAlignment="1">
      <alignment horizontal="center"/>
    </xf>
    <xf numFmtId="0" fontId="5" fillId="4" borderId="0" xfId="5" applyFont="1" applyFill="1" applyBorder="1" applyAlignment="1">
      <alignment horizontal="left"/>
    </xf>
    <xf numFmtId="0" fontId="5" fillId="4" borderId="0" xfId="6" applyFont="1" applyFill="1" applyBorder="1" applyAlignment="1">
      <alignment horizontal="left" vertical="top"/>
    </xf>
    <xf numFmtId="0" fontId="10" fillId="4" borderId="0" xfId="5" applyFont="1" applyFill="1" applyBorder="1" applyAlignment="1">
      <alignment horizontal="left"/>
    </xf>
    <xf numFmtId="0" fontId="12" fillId="0" borderId="0" xfId="0" applyFont="1" applyFill="1"/>
    <xf numFmtId="164" fontId="6" fillId="0" borderId="0" xfId="5" applyNumberFormat="1" applyFont="1" applyFill="1" applyAlignment="1">
      <alignment horizontal="center"/>
    </xf>
    <xf numFmtId="0" fontId="6" fillId="0" borderId="0" xfId="5" applyFont="1" applyFill="1" applyAlignment="1">
      <alignment horizontal="center"/>
    </xf>
    <xf numFmtId="164" fontId="5" fillId="0" borderId="0" xfId="5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165" fontId="6" fillId="0" borderId="0" xfId="2" applyFont="1" applyFill="1" applyAlignment="1">
      <alignment horizontal="center"/>
    </xf>
    <xf numFmtId="165" fontId="5" fillId="2" borderId="7" xfId="2" applyFont="1" applyFill="1" applyBorder="1" applyAlignment="1">
      <alignment horizontal="center"/>
    </xf>
    <xf numFmtId="9" fontId="6" fillId="0" borderId="0" xfId="3" applyFont="1" applyFill="1" applyAlignment="1">
      <alignment horizontal="center"/>
    </xf>
    <xf numFmtId="9" fontId="6" fillId="0" borderId="0" xfId="3" applyFont="1" applyFill="1" applyBorder="1" applyAlignment="1">
      <alignment horizontal="center"/>
    </xf>
    <xf numFmtId="9" fontId="5" fillId="2" borderId="4" xfId="3" applyFont="1" applyFill="1" applyBorder="1" applyAlignment="1">
      <alignment horizontal="center" wrapText="1"/>
    </xf>
    <xf numFmtId="9" fontId="5" fillId="2" borderId="5" xfId="3" applyFont="1" applyFill="1" applyBorder="1" applyAlignment="1">
      <alignment horizontal="center" wrapText="1"/>
    </xf>
    <xf numFmtId="9" fontId="5" fillId="2" borderId="6" xfId="3" applyFont="1" applyFill="1" applyBorder="1" applyAlignment="1">
      <alignment horizontal="center"/>
    </xf>
    <xf numFmtId="9" fontId="5" fillId="2" borderId="7" xfId="3" applyFont="1" applyFill="1" applyBorder="1" applyAlignment="1">
      <alignment horizontal="center"/>
    </xf>
    <xf numFmtId="0" fontId="0" fillId="0" borderId="0" xfId="0"/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167" fontId="3" fillId="0" borderId="2" xfId="6" applyNumberFormat="1" applyFont="1" applyBorder="1" applyAlignment="1">
      <alignment horizontal="left" vertical="center"/>
    </xf>
    <xf numFmtId="0" fontId="5" fillId="0" borderId="8" xfId="5" applyFont="1" applyFill="1" applyBorder="1" applyAlignment="1">
      <alignment horizontal="center" vertical="center"/>
    </xf>
    <xf numFmtId="0" fontId="5" fillId="0" borderId="9" xfId="5" applyFont="1" applyFill="1" applyBorder="1" applyAlignment="1">
      <alignment horizontal="center" vertical="center"/>
    </xf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5" fillId="0" borderId="0" xfId="0" applyFont="1" applyFill="1" applyBorder="1" applyAlignment="1">
      <alignment horizontal="left"/>
    </xf>
    <xf numFmtId="0" fontId="10" fillId="0" borderId="0" xfId="5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67" fontId="9" fillId="0" borderId="0" xfId="6" applyNumberFormat="1" applyFont="1" applyFill="1" applyAlignment="1">
      <alignment horizontal="center" vertical="top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4" fontId="5" fillId="2" borderId="4" xfId="1" applyNumberFormat="1" applyFont="1" applyFill="1" applyBorder="1" applyAlignment="1">
      <alignment horizontal="center"/>
    </xf>
    <xf numFmtId="164" fontId="5" fillId="2" borderId="5" xfId="1" applyNumberFormat="1" applyFont="1" applyFill="1" applyBorder="1" applyAlignment="1">
      <alignment horizontal="center"/>
    </xf>
    <xf numFmtId="164" fontId="5" fillId="0" borderId="0" xfId="7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17" fillId="0" borderId="0" xfId="0" applyFont="1" applyFill="1"/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16" applyFont="1" applyFill="1" applyAlignment="1">
      <alignment horizontal="left"/>
    </xf>
    <xf numFmtId="0" fontId="18" fillId="0" borderId="0" xfId="16" applyFont="1" applyAlignment="1">
      <alignment horizontal="left"/>
    </xf>
    <xf numFmtId="0" fontId="19" fillId="0" borderId="0" xfId="0" applyFont="1" applyFill="1"/>
    <xf numFmtId="0" fontId="19" fillId="0" borderId="0" xfId="0" applyFont="1" applyAlignment="1">
      <alignment horizontal="center"/>
    </xf>
    <xf numFmtId="166" fontId="19" fillId="0" borderId="0" xfId="2" applyNumberFormat="1" applyFont="1" applyAlignment="1">
      <alignment horizontal="center"/>
    </xf>
    <xf numFmtId="0" fontId="19" fillId="0" borderId="0" xfId="0" applyFont="1" applyFill="1" applyAlignment="1">
      <alignment horizontal="left" indent="3"/>
    </xf>
    <xf numFmtId="0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9" fontId="19" fillId="0" borderId="0" xfId="3" applyFont="1" applyFill="1" applyBorder="1" applyAlignment="1">
      <alignment horizontal="center" vertical="top"/>
    </xf>
    <xf numFmtId="9" fontId="19" fillId="0" borderId="0" xfId="3" applyFont="1" applyFill="1" applyBorder="1" applyAlignment="1">
      <alignment horizontal="center"/>
    </xf>
    <xf numFmtId="0" fontId="19" fillId="0" borderId="0" xfId="0" applyFont="1" applyAlignment="1">
      <alignment horizontal="left" indent="3"/>
    </xf>
    <xf numFmtId="0" fontId="19" fillId="0" borderId="0" xfId="2" applyNumberFormat="1" applyFont="1" applyFill="1" applyBorder="1" applyAlignment="1">
      <alignment horizontal="center" vertical="top"/>
    </xf>
    <xf numFmtId="9" fontId="19" fillId="0" borderId="0" xfId="3" applyNumberFormat="1" applyFont="1" applyFill="1" applyBorder="1" applyAlignment="1">
      <alignment horizontal="center"/>
    </xf>
    <xf numFmtId="0" fontId="18" fillId="0" borderId="0" xfId="16" applyNumberFormat="1" applyFont="1" applyAlignment="1">
      <alignment horizontal="center"/>
    </xf>
    <xf numFmtId="0" fontId="20" fillId="0" borderId="0" xfId="0" applyFont="1" applyFill="1"/>
    <xf numFmtId="0" fontId="21" fillId="6" borderId="0" xfId="0" applyFont="1" applyFill="1" applyBorder="1" applyAlignment="1">
      <alignment horizontal="center"/>
    </xf>
    <xf numFmtId="0" fontId="21" fillId="0" borderId="0" xfId="0" applyFont="1" applyFill="1" applyBorder="1"/>
    <xf numFmtId="9" fontId="21" fillId="6" borderId="0" xfId="3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6" fontId="19" fillId="0" borderId="0" xfId="2" applyNumberFormat="1" applyFont="1" applyFill="1" applyBorder="1" applyAlignment="1">
      <alignment horizontal="center"/>
    </xf>
    <xf numFmtId="0" fontId="6" fillId="0" borderId="0" xfId="5" applyFont="1" applyFill="1" applyBorder="1" applyAlignment="1">
      <alignment horizontal="left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166" fontId="19" fillId="0" borderId="0" xfId="2" applyNumberFormat="1" applyFont="1" applyAlignment="1">
      <alignment horizontal="right"/>
    </xf>
    <xf numFmtId="0" fontId="19" fillId="0" borderId="0" xfId="3" applyNumberFormat="1" applyFont="1" applyFill="1" applyBorder="1" applyAlignment="1">
      <alignment horizontal="center"/>
    </xf>
    <xf numFmtId="166" fontId="19" fillId="0" borderId="0" xfId="3" applyNumberFormat="1" applyFont="1" applyFill="1" applyBorder="1" applyAlignment="1">
      <alignment horizontal="center"/>
    </xf>
    <xf numFmtId="0" fontId="19" fillId="0" borderId="0" xfId="0" applyNumberFormat="1" applyFont="1" applyBorder="1" applyAlignment="1">
      <alignment horizontal="center"/>
    </xf>
    <xf numFmtId="166" fontId="19" fillId="0" borderId="0" xfId="0" applyNumberFormat="1" applyFont="1" applyBorder="1" applyAlignment="1">
      <alignment horizontal="center"/>
    </xf>
    <xf numFmtId="1" fontId="19" fillId="0" borderId="0" xfId="3" applyNumberFormat="1" applyFont="1" applyFill="1" applyBorder="1" applyAlignment="1">
      <alignment horizontal="center"/>
    </xf>
    <xf numFmtId="0" fontId="22" fillId="0" borderId="0" xfId="5" applyFont="1" applyFill="1" applyBorder="1" applyAlignment="1">
      <alignment horizontal="left"/>
    </xf>
    <xf numFmtId="166" fontId="19" fillId="0" borderId="0" xfId="0" applyNumberFormat="1" applyFont="1" applyBorder="1" applyAlignment="1">
      <alignment horizontal="right"/>
    </xf>
    <xf numFmtId="164" fontId="19" fillId="0" borderId="0" xfId="3" applyNumberFormat="1" applyFont="1" applyFill="1" applyBorder="1" applyAlignment="1">
      <alignment horizontal="center"/>
    </xf>
    <xf numFmtId="167" fontId="21" fillId="6" borderId="0" xfId="3" applyNumberFormat="1" applyFont="1" applyFill="1" applyBorder="1" applyAlignment="1">
      <alignment horizontal="center"/>
    </xf>
    <xf numFmtId="0" fontId="19" fillId="0" borderId="0" xfId="0" applyFont="1"/>
    <xf numFmtId="9" fontId="19" fillId="0" borderId="0" xfId="3" applyFont="1" applyAlignment="1">
      <alignment horizontal="center"/>
    </xf>
    <xf numFmtId="0" fontId="20" fillId="3" borderId="0" xfId="0" applyFont="1" applyFill="1"/>
    <xf numFmtId="0" fontId="21" fillId="7" borderId="0" xfId="0" applyFont="1" applyFill="1" applyBorder="1" applyAlignment="1">
      <alignment horizontal="center"/>
    </xf>
    <xf numFmtId="167" fontId="21" fillId="7" borderId="0" xfId="3" applyNumberFormat="1" applyFont="1" applyFill="1" applyBorder="1" applyAlignment="1">
      <alignment horizontal="center"/>
    </xf>
    <xf numFmtId="0" fontId="17" fillId="0" borderId="11" xfId="0" applyFont="1" applyFill="1" applyBorder="1" applyAlignment="1">
      <alignment horizontal="left" vertical="center" indent="1"/>
    </xf>
    <xf numFmtId="0" fontId="17" fillId="0" borderId="12" xfId="0" applyFont="1" applyFill="1" applyBorder="1" applyAlignment="1">
      <alignment horizontal="center" vertical="center"/>
    </xf>
    <xf numFmtId="169" fontId="17" fillId="0" borderId="13" xfId="2" applyNumberFormat="1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left" vertical="center" indent="1"/>
    </xf>
    <xf numFmtId="0" fontId="17" fillId="0" borderId="16" xfId="0" applyFont="1" applyFill="1" applyBorder="1" applyAlignment="1">
      <alignment horizontal="center" vertical="center"/>
    </xf>
    <xf numFmtId="169" fontId="17" fillId="0" borderId="17" xfId="2" applyNumberFormat="1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left" vertical="center" wrapText="1" indent="1"/>
    </xf>
    <xf numFmtId="9" fontId="17" fillId="0" borderId="20" xfId="3" applyFont="1" applyFill="1" applyBorder="1" applyAlignment="1">
      <alignment horizontal="center" vertical="center"/>
    </xf>
    <xf numFmtId="9" fontId="17" fillId="0" borderId="21" xfId="3" applyFont="1" applyFill="1" applyBorder="1" applyAlignment="1">
      <alignment horizontal="center" vertical="center"/>
    </xf>
    <xf numFmtId="0" fontId="5" fillId="2" borderId="1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164" fontId="5" fillId="0" borderId="0" xfId="1" applyNumberFormat="1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9" fontId="19" fillId="0" borderId="0" xfId="3" applyNumberFormat="1" applyFont="1" applyAlignment="1">
      <alignment horizontal="center"/>
    </xf>
    <xf numFmtId="169" fontId="6" fillId="0" borderId="0" xfId="2" applyNumberFormat="1" applyFont="1" applyFill="1" applyAlignment="1">
      <alignment horizontal="center"/>
    </xf>
    <xf numFmtId="169" fontId="5" fillId="2" borderId="7" xfId="2" applyNumberFormat="1" applyFont="1" applyFill="1" applyBorder="1" applyAlignment="1">
      <alignment horizontal="center"/>
    </xf>
    <xf numFmtId="169" fontId="5" fillId="0" borderId="0" xfId="2" applyNumberFormat="1" applyFont="1" applyFill="1" applyBorder="1" applyAlignment="1">
      <alignment horizontal="center"/>
    </xf>
    <xf numFmtId="169" fontId="18" fillId="0" borderId="0" xfId="16" applyNumberFormat="1" applyFont="1"/>
    <xf numFmtId="169" fontId="19" fillId="0" borderId="0" xfId="0" applyNumberFormat="1" applyFont="1" applyBorder="1" applyAlignment="1">
      <alignment horizontal="center"/>
    </xf>
    <xf numFmtId="169" fontId="0" fillId="0" borderId="0" xfId="2" applyNumberFormat="1" applyFont="1" applyAlignment="1">
      <alignment horizontal="center"/>
    </xf>
    <xf numFmtId="169" fontId="19" fillId="0" borderId="0" xfId="2" applyNumberFormat="1" applyFont="1" applyAlignment="1">
      <alignment horizontal="center"/>
    </xf>
    <xf numFmtId="169" fontId="19" fillId="0" borderId="0" xfId="0" applyNumberFormat="1" applyFont="1" applyAlignment="1">
      <alignment horizontal="center"/>
    </xf>
    <xf numFmtId="0" fontId="19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18" fillId="0" borderId="0" xfId="16" applyNumberFormat="1" applyFont="1" applyAlignment="1">
      <alignment horizontal="center" vertical="center"/>
    </xf>
    <xf numFmtId="169" fontId="18" fillId="0" borderId="0" xfId="16" applyNumberFormat="1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9" fontId="19" fillId="0" borderId="0" xfId="3" applyNumberFormat="1" applyFont="1" applyAlignment="1">
      <alignment horizontal="center" vertical="center"/>
    </xf>
    <xf numFmtId="9" fontId="19" fillId="0" borderId="0" xfId="3" applyFont="1" applyAlignment="1">
      <alignment horizontal="center" vertical="center"/>
    </xf>
    <xf numFmtId="0" fontId="0" fillId="0" borderId="0" xfId="0" applyAlignment="1">
      <alignment vertical="center"/>
    </xf>
    <xf numFmtId="0" fontId="19" fillId="0" borderId="0" xfId="0" applyFont="1" applyBorder="1" applyAlignment="1">
      <alignment horizontal="center" vertical="center"/>
    </xf>
    <xf numFmtId="169" fontId="19" fillId="0" borderId="0" xfId="2" applyNumberFormat="1" applyFont="1" applyAlignment="1">
      <alignment horizontal="center" vertical="center"/>
    </xf>
    <xf numFmtId="9" fontId="19" fillId="0" borderId="0" xfId="3" applyFont="1" applyFill="1" applyBorder="1" applyAlignment="1">
      <alignment horizontal="center" vertical="center"/>
    </xf>
    <xf numFmtId="0" fontId="20" fillId="3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0" fillId="3" borderId="0" xfId="0" applyFont="1" applyFill="1" applyAlignment="1">
      <alignment horizontal="center" vertical="center"/>
    </xf>
    <xf numFmtId="169" fontId="20" fillId="3" borderId="0" xfId="2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7" fontId="20" fillId="3" borderId="0" xfId="3" applyNumberFormat="1" applyFont="1" applyFill="1" applyAlignment="1">
      <alignment horizontal="center" vertical="center"/>
    </xf>
    <xf numFmtId="0" fontId="19" fillId="0" borderId="0" xfId="0" applyNumberFormat="1" applyFont="1"/>
    <xf numFmtId="165" fontId="5" fillId="0" borderId="0" xfId="2" applyFont="1" applyFill="1" applyBorder="1" applyAlignment="1">
      <alignment horizontal="center"/>
    </xf>
    <xf numFmtId="9" fontId="5" fillId="0" borderId="0" xfId="3" applyFont="1" applyFill="1" applyBorder="1" applyAlignment="1">
      <alignment horizontal="center"/>
    </xf>
    <xf numFmtId="0" fontId="19" fillId="0" borderId="0" xfId="0" applyFont="1" applyFill="1" applyAlignment="1">
      <alignment vertical="center"/>
    </xf>
    <xf numFmtId="0" fontId="19" fillId="0" borderId="0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8" fillId="0" borderId="0" xfId="16" applyFont="1" applyAlignment="1">
      <alignment horizontal="left" vertical="center"/>
    </xf>
    <xf numFmtId="0" fontId="20" fillId="5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5" borderId="0" xfId="0" applyFont="1" applyFill="1" applyAlignment="1">
      <alignment horizontal="center" vertical="center"/>
    </xf>
    <xf numFmtId="167" fontId="20" fillId="5" borderId="0" xfId="3" applyNumberFormat="1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169" fontId="19" fillId="0" borderId="0" xfId="0" applyNumberFormat="1" applyFont="1" applyAlignment="1">
      <alignment vertical="center"/>
    </xf>
    <xf numFmtId="169" fontId="20" fillId="5" borderId="0" xfId="2" applyNumberFormat="1" applyFont="1" applyFill="1" applyAlignment="1">
      <alignment horizontal="center" vertical="center"/>
    </xf>
    <xf numFmtId="169" fontId="19" fillId="0" borderId="0" xfId="2" applyNumberFormat="1" applyFont="1"/>
    <xf numFmtId="169" fontId="20" fillId="5" borderId="0" xfId="2" applyNumberFormat="1" applyFont="1" applyFill="1" applyAlignment="1">
      <alignment vertical="center"/>
    </xf>
    <xf numFmtId="169" fontId="0" fillId="0" borderId="0" xfId="2" applyNumberFormat="1" applyFont="1"/>
    <xf numFmtId="169" fontId="19" fillId="0" borderId="0" xfId="0" applyNumberFormat="1" applyFont="1" applyBorder="1" applyAlignment="1">
      <alignment horizontal="center" vertical="center"/>
    </xf>
    <xf numFmtId="169" fontId="19" fillId="0" borderId="0" xfId="0" applyNumberFormat="1" applyFont="1" applyBorder="1"/>
    <xf numFmtId="169" fontId="21" fillId="6" borderId="0" xfId="2" applyNumberFormat="1" applyFont="1" applyFill="1" applyBorder="1" applyAlignment="1">
      <alignment horizontal="center"/>
    </xf>
    <xf numFmtId="169" fontId="19" fillId="0" borderId="0" xfId="2" applyNumberFormat="1" applyFont="1" applyFill="1" applyBorder="1" applyAlignment="1">
      <alignment horizontal="center"/>
    </xf>
    <xf numFmtId="169" fontId="19" fillId="0" borderId="0" xfId="2" applyNumberFormat="1" applyFont="1" applyAlignment="1">
      <alignment horizontal="right"/>
    </xf>
    <xf numFmtId="169" fontId="19" fillId="0" borderId="0" xfId="3" applyNumberFormat="1" applyFont="1" applyFill="1" applyBorder="1" applyAlignment="1">
      <alignment horizontal="center"/>
    </xf>
    <xf numFmtId="169" fontId="19" fillId="0" borderId="0" xfId="0" applyNumberFormat="1" applyFont="1" applyBorder="1" applyAlignment="1">
      <alignment horizontal="right"/>
    </xf>
    <xf numFmtId="169" fontId="19" fillId="0" borderId="0" xfId="0" applyNumberFormat="1" applyFont="1" applyBorder="1" applyAlignment="1">
      <alignment horizontal="left"/>
    </xf>
    <xf numFmtId="169" fontId="21" fillId="7" borderId="0" xfId="2" applyNumberFormat="1" applyFont="1" applyFill="1" applyBorder="1" applyAlignment="1">
      <alignment horizontal="center"/>
    </xf>
    <xf numFmtId="169" fontId="17" fillId="0" borderId="0" xfId="2" applyNumberFormat="1" applyFont="1" applyAlignment="1">
      <alignment horizontal="center"/>
    </xf>
    <xf numFmtId="0" fontId="5" fillId="2" borderId="1" xfId="5" applyFont="1" applyFill="1" applyBorder="1" applyAlignment="1">
      <alignment horizontal="left" vertical="center" wrapText="1"/>
    </xf>
    <xf numFmtId="0" fontId="5" fillId="2" borderId="3" xfId="5" applyFont="1" applyFill="1" applyBorder="1" applyAlignment="1">
      <alignment horizontal="left" vertical="center" wrapText="1"/>
    </xf>
  </cellXfs>
  <cellStyles count="17">
    <cellStyle name="Comma [0]" xfId="1" builtinId="6"/>
    <cellStyle name="Currency" xfId="2" builtinId="4"/>
    <cellStyle name="Normal" xfId="0" builtinId="0"/>
    <cellStyle name="Normal 2" xfId="9"/>
    <cellStyle name="Normal 2 2" xfId="10"/>
    <cellStyle name="Normal 2 3" xfId="16"/>
    <cellStyle name="Normal 3" xfId="11"/>
    <cellStyle name="Normal 4" xfId="8"/>
    <cellStyle name="Normal 5" xfId="15"/>
    <cellStyle name="Normal_DFAWARD" xfId="4"/>
    <cellStyle name="Normal_PDFDISC" xfId="7"/>
    <cellStyle name="Normal_S2RANK" xfId="5"/>
    <cellStyle name="Normal_S3RANK" xfId="6"/>
    <cellStyle name="Percent" xfId="3" builtinId="5"/>
    <cellStyle name="Percent 2" xfId="12"/>
    <cellStyle name="Percent 3" xfId="13"/>
    <cellStyle name="Percent 4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tabSelected="1" workbookViewId="0">
      <selection sqref="A1:C1"/>
    </sheetView>
  </sheetViews>
  <sheetFormatPr defaultColWidth="9.140625" defaultRowHeight="15" x14ac:dyDescent="0.25"/>
  <cols>
    <col min="1" max="1" width="16.42578125" style="51" customWidth="1"/>
    <col min="2" max="2" width="0.7109375" style="51" customWidth="1"/>
    <col min="3" max="3" width="101.42578125" style="51" customWidth="1"/>
    <col min="4" max="16384" width="9.140625" style="51"/>
  </cols>
  <sheetData>
    <row r="1" spans="1:3" ht="16.5" x14ac:dyDescent="0.3">
      <c r="A1" s="69" t="s">
        <v>45</v>
      </c>
      <c r="B1" s="69"/>
      <c r="C1" s="69"/>
    </row>
    <row r="2" spans="1:3" ht="16.5" x14ac:dyDescent="0.3">
      <c r="A2" s="70" t="s">
        <v>187</v>
      </c>
      <c r="B2" s="70"/>
      <c r="C2" s="70"/>
    </row>
    <row r="3" spans="1:3" ht="16.5" x14ac:dyDescent="0.3">
      <c r="A3" s="1"/>
      <c r="B3" s="1"/>
      <c r="C3" s="1"/>
    </row>
    <row r="4" spans="1:3" ht="16.5" x14ac:dyDescent="0.3">
      <c r="A4" s="60" t="s">
        <v>46</v>
      </c>
      <c r="B4" s="61"/>
      <c r="C4" s="62" t="s">
        <v>47</v>
      </c>
    </row>
    <row r="5" spans="1:3" ht="5.25" customHeight="1" x14ac:dyDescent="0.25">
      <c r="A5" s="63"/>
      <c r="B5" s="53"/>
      <c r="C5" s="64"/>
    </row>
    <row r="6" spans="1:3" s="55" customFormat="1" ht="33.75" customHeight="1" x14ac:dyDescent="0.25">
      <c r="A6" s="52" t="s">
        <v>84</v>
      </c>
      <c r="B6" s="53"/>
      <c r="C6" s="54" t="s">
        <v>49</v>
      </c>
    </row>
    <row r="7" spans="1:3" s="55" customFormat="1" ht="33.75" customHeight="1" x14ac:dyDescent="0.25">
      <c r="A7" s="52" t="s">
        <v>48</v>
      </c>
      <c r="B7" s="53"/>
      <c r="C7" s="56" t="s">
        <v>83</v>
      </c>
    </row>
    <row r="8" spans="1:3" s="55" customFormat="1" ht="33.75" customHeight="1" x14ac:dyDescent="0.25">
      <c r="A8" s="52" t="s">
        <v>50</v>
      </c>
      <c r="B8" s="53"/>
      <c r="C8" s="56" t="s">
        <v>52</v>
      </c>
    </row>
    <row r="9" spans="1:3" s="55" customFormat="1" ht="33.75" customHeight="1" x14ac:dyDescent="0.25">
      <c r="A9" s="52" t="s">
        <v>51</v>
      </c>
      <c r="B9" s="53"/>
      <c r="C9" s="54" t="s">
        <v>147</v>
      </c>
    </row>
    <row r="10" spans="1:3" s="55" customFormat="1" ht="33.75" customHeight="1" x14ac:dyDescent="0.25">
      <c r="A10" s="52" t="s">
        <v>146</v>
      </c>
      <c r="B10" s="53"/>
      <c r="C10" s="54" t="s">
        <v>151</v>
      </c>
    </row>
    <row r="11" spans="1:3" s="55" customFormat="1" ht="6" customHeight="1" x14ac:dyDescent="0.25">
      <c r="A11" s="65"/>
      <c r="B11" s="53"/>
      <c r="C11" s="66"/>
    </row>
    <row r="12" spans="1:3" x14ac:dyDescent="0.35">
      <c r="A12" s="3"/>
      <c r="B12" s="2"/>
      <c r="C12" s="5"/>
    </row>
    <row r="13" spans="1:3" x14ac:dyDescent="0.35">
      <c r="A13" s="6" t="s">
        <v>225</v>
      </c>
      <c r="B13" s="4"/>
      <c r="C13" s="5"/>
    </row>
    <row r="14" spans="1:3" ht="14.45" x14ac:dyDescent="0.3">
      <c r="B14" s="7"/>
    </row>
  </sheetData>
  <mergeCells count="2">
    <mergeCell ref="A1:C1"/>
    <mergeCell ref="A2:C2"/>
  </mergeCells>
  <pageMargins left="0.7" right="0.7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4"/>
  <sheetViews>
    <sheetView workbookViewId="0">
      <selection activeCell="G25" sqref="G25"/>
    </sheetView>
  </sheetViews>
  <sheetFormatPr defaultRowHeight="16.5" x14ac:dyDescent="0.3"/>
  <cols>
    <col min="1" max="1" width="56.42578125" style="83" customWidth="1"/>
    <col min="2" max="2" width="1.28515625" style="81" customWidth="1"/>
    <col min="3" max="3" width="16" style="82" customWidth="1"/>
    <col min="4" max="4" width="16" style="191" customWidth="1"/>
    <col min="5" max="5" width="0.85546875" style="81" customWidth="1"/>
    <col min="6" max="7" width="20.42578125" style="82" customWidth="1"/>
    <col min="8" max="8" width="2.7109375" style="83" customWidth="1"/>
    <col min="9" max="9" width="8" style="83" customWidth="1"/>
    <col min="10" max="10" width="33" style="83" customWidth="1"/>
    <col min="11" max="12" width="15.28515625" style="83" customWidth="1"/>
    <col min="13" max="16384" width="9.140625" style="83"/>
  </cols>
  <sheetData>
    <row r="1" spans="1:12" s="9" customFormat="1" x14ac:dyDescent="0.3">
      <c r="A1" s="73" t="s">
        <v>62</v>
      </c>
      <c r="B1" s="73"/>
      <c r="C1" s="73"/>
      <c r="D1" s="73"/>
      <c r="E1" s="73"/>
      <c r="F1" s="73"/>
      <c r="G1" s="73"/>
    </row>
    <row r="2" spans="1:12" s="10" customFormat="1" x14ac:dyDescent="0.3">
      <c r="A2" s="72" t="s">
        <v>187</v>
      </c>
      <c r="B2" s="72"/>
      <c r="C2" s="72"/>
      <c r="D2" s="72"/>
      <c r="E2" s="72"/>
      <c r="F2" s="72"/>
      <c r="G2" s="72"/>
    </row>
    <row r="3" spans="1:12" s="9" customFormat="1" ht="18.75" thickBot="1" x14ac:dyDescent="0.35">
      <c r="A3" s="71" t="s">
        <v>53</v>
      </c>
      <c r="B3" s="71"/>
      <c r="C3" s="71"/>
      <c r="D3" s="71"/>
      <c r="E3" s="71"/>
      <c r="F3" s="71"/>
      <c r="G3" s="71"/>
    </row>
    <row r="4" spans="1:12" s="14" customFormat="1" ht="15.75" thickBot="1" x14ac:dyDescent="0.35">
      <c r="A4" s="11"/>
      <c r="B4" s="11"/>
      <c r="C4" s="22"/>
      <c r="D4" s="137"/>
      <c r="E4" s="13"/>
      <c r="F4" s="26"/>
      <c r="G4" s="29"/>
      <c r="K4" s="57" t="s">
        <v>59</v>
      </c>
      <c r="L4" s="58" t="s">
        <v>60</v>
      </c>
    </row>
    <row r="5" spans="1:12" s="18" customFormat="1" ht="30" x14ac:dyDescent="0.3">
      <c r="A5" s="131" t="s">
        <v>58</v>
      </c>
      <c r="B5" s="15"/>
      <c r="C5" s="74" t="s">
        <v>55</v>
      </c>
      <c r="D5" s="75"/>
      <c r="E5" s="15"/>
      <c r="F5" s="27" t="s">
        <v>56</v>
      </c>
      <c r="G5" s="17" t="s">
        <v>57</v>
      </c>
      <c r="I5" s="78" t="s">
        <v>85</v>
      </c>
      <c r="J5" s="122" t="s">
        <v>54</v>
      </c>
      <c r="K5" s="123">
        <v>701</v>
      </c>
      <c r="L5" s="124">
        <v>17792493</v>
      </c>
    </row>
    <row r="6" spans="1:12" s="18" customFormat="1" ht="20.25" customHeight="1" x14ac:dyDescent="0.3">
      <c r="A6" s="132"/>
      <c r="B6" s="19"/>
      <c r="C6" s="25" t="s">
        <v>59</v>
      </c>
      <c r="D6" s="138" t="s">
        <v>60</v>
      </c>
      <c r="E6" s="21"/>
      <c r="F6" s="28" t="s">
        <v>61</v>
      </c>
      <c r="G6" s="30" t="s">
        <v>61</v>
      </c>
      <c r="I6" s="79"/>
      <c r="J6" s="125" t="s">
        <v>55</v>
      </c>
      <c r="K6" s="126">
        <v>394</v>
      </c>
      <c r="L6" s="127">
        <v>9437770</v>
      </c>
    </row>
    <row r="7" spans="1:12" s="18" customFormat="1" ht="20.25" customHeight="1" thickBot="1" x14ac:dyDescent="0.35">
      <c r="A7" s="19"/>
      <c r="B7" s="19"/>
      <c r="C7" s="76"/>
      <c r="D7" s="139"/>
      <c r="E7" s="21"/>
      <c r="F7" s="77"/>
      <c r="G7" s="77"/>
      <c r="I7" s="80"/>
      <c r="J7" s="128" t="s">
        <v>157</v>
      </c>
      <c r="K7" s="129">
        <f>K6/K5</f>
        <v>0.56205420827389441</v>
      </c>
      <c r="L7" s="130">
        <f>L6/L5</f>
        <v>0.5304355044568515</v>
      </c>
    </row>
    <row r="8" spans="1:12" x14ac:dyDescent="0.3">
      <c r="A8" s="31" t="s">
        <v>63</v>
      </c>
      <c r="B8" s="86"/>
      <c r="C8" s="87"/>
      <c r="D8" s="143"/>
      <c r="E8" s="86"/>
      <c r="F8" s="87"/>
      <c r="G8" s="87"/>
    </row>
    <row r="9" spans="1:12" ht="15" customHeight="1" x14ac:dyDescent="0.3">
      <c r="A9" s="89" t="s">
        <v>37</v>
      </c>
      <c r="B9" s="86"/>
      <c r="C9" s="90">
        <v>1</v>
      </c>
      <c r="D9" s="140">
        <v>23281</v>
      </c>
      <c r="E9" s="91"/>
      <c r="F9" s="92">
        <v>0.5</v>
      </c>
      <c r="G9" s="93">
        <v>0.48219796607361076</v>
      </c>
    </row>
    <row r="10" spans="1:12" x14ac:dyDescent="0.3">
      <c r="A10" s="94" t="s">
        <v>188</v>
      </c>
      <c r="B10" s="86"/>
      <c r="C10" s="95">
        <v>0</v>
      </c>
      <c r="D10" s="143" t="s">
        <v>173</v>
      </c>
      <c r="E10" s="91"/>
      <c r="F10" s="96" t="s">
        <v>173</v>
      </c>
      <c r="G10" s="93" t="s">
        <v>173</v>
      </c>
    </row>
    <row r="11" spans="1:12" x14ac:dyDescent="0.3">
      <c r="A11" s="94" t="s">
        <v>174</v>
      </c>
      <c r="B11" s="86"/>
      <c r="C11" s="90">
        <v>0</v>
      </c>
      <c r="D11" s="143" t="s">
        <v>173</v>
      </c>
      <c r="E11" s="91"/>
      <c r="F11" s="96" t="s">
        <v>173</v>
      </c>
      <c r="G11" s="93" t="s">
        <v>173</v>
      </c>
    </row>
    <row r="12" spans="1:12" x14ac:dyDescent="0.3">
      <c r="A12" s="94" t="s">
        <v>20</v>
      </c>
      <c r="B12" s="86"/>
      <c r="C12" s="97">
        <v>2</v>
      </c>
      <c r="D12" s="140">
        <v>42514</v>
      </c>
      <c r="E12" s="91"/>
      <c r="F12" s="96">
        <v>0.5</v>
      </c>
      <c r="G12" s="93">
        <v>0.57260226002397407</v>
      </c>
    </row>
    <row r="13" spans="1:12" x14ac:dyDescent="0.3">
      <c r="A13" s="94" t="s">
        <v>5</v>
      </c>
      <c r="B13" s="86"/>
      <c r="C13" s="97">
        <v>11</v>
      </c>
      <c r="D13" s="140">
        <v>312974</v>
      </c>
      <c r="E13" s="91"/>
      <c r="F13" s="96">
        <v>0.57894736842105265</v>
      </c>
      <c r="G13" s="93">
        <v>0.60104779207011916</v>
      </c>
    </row>
    <row r="14" spans="1:12" ht="15" customHeight="1" x14ac:dyDescent="0.3">
      <c r="A14" s="94" t="s">
        <v>26</v>
      </c>
      <c r="B14" s="86"/>
      <c r="C14" s="97">
        <v>13</v>
      </c>
      <c r="D14" s="140">
        <v>275546</v>
      </c>
      <c r="E14" s="91"/>
      <c r="F14" s="96">
        <v>0.65</v>
      </c>
      <c r="G14" s="93">
        <v>0.5539114090721774</v>
      </c>
    </row>
    <row r="15" spans="1:12" ht="15" customHeight="1" x14ac:dyDescent="0.3">
      <c r="A15" s="94" t="s">
        <v>158</v>
      </c>
      <c r="B15" s="86"/>
      <c r="C15" s="97">
        <v>2</v>
      </c>
      <c r="D15" s="140">
        <v>76153</v>
      </c>
      <c r="E15" s="91"/>
      <c r="F15" s="96">
        <v>0.66666666666666663</v>
      </c>
      <c r="G15" s="93">
        <v>0.75286452926812386</v>
      </c>
    </row>
    <row r="16" spans="1:12" x14ac:dyDescent="0.3">
      <c r="A16" s="35" t="s">
        <v>65</v>
      </c>
      <c r="B16" s="98"/>
      <c r="C16" s="99">
        <f>SUM(C9:C15)</f>
        <v>29</v>
      </c>
      <c r="D16" s="184">
        <f>SUM(D9:D15)</f>
        <v>730468</v>
      </c>
      <c r="E16" s="100"/>
      <c r="F16" s="101">
        <v>0.57999999999999996</v>
      </c>
      <c r="G16" s="101">
        <v>0.5687572363027058</v>
      </c>
    </row>
    <row r="17" spans="1:7" x14ac:dyDescent="0.3">
      <c r="A17" s="31"/>
      <c r="B17" s="86"/>
      <c r="C17" s="102"/>
      <c r="D17" s="185"/>
      <c r="E17" s="91"/>
      <c r="F17" s="93"/>
      <c r="G17" s="93"/>
    </row>
    <row r="18" spans="1:7" x14ac:dyDescent="0.3">
      <c r="A18" s="32" t="s">
        <v>70</v>
      </c>
      <c r="B18" s="86"/>
      <c r="C18" s="102"/>
      <c r="D18" s="185"/>
      <c r="E18" s="91"/>
      <c r="F18" s="93"/>
      <c r="G18" s="93"/>
    </row>
    <row r="19" spans="1:7" x14ac:dyDescent="0.3">
      <c r="A19" s="89" t="s">
        <v>27</v>
      </c>
      <c r="B19" s="86"/>
      <c r="C19" s="97">
        <v>1</v>
      </c>
      <c r="D19" s="140">
        <v>25000</v>
      </c>
      <c r="E19" s="91"/>
      <c r="F19" s="96">
        <v>1</v>
      </c>
      <c r="G19" s="96">
        <v>0.83119992020480771</v>
      </c>
    </row>
    <row r="20" spans="1:7" x14ac:dyDescent="0.3">
      <c r="A20" s="94" t="s">
        <v>30</v>
      </c>
      <c r="B20" s="86"/>
      <c r="C20" s="97">
        <v>3</v>
      </c>
      <c r="D20" s="140">
        <v>54737</v>
      </c>
      <c r="E20" s="91"/>
      <c r="F20" s="93">
        <v>1</v>
      </c>
      <c r="G20" s="96">
        <v>0.86004965118471499</v>
      </c>
    </row>
    <row r="21" spans="1:7" ht="15" customHeight="1" x14ac:dyDescent="0.3">
      <c r="A21" s="94" t="s">
        <v>3</v>
      </c>
      <c r="B21" s="86"/>
      <c r="C21" s="97">
        <v>8</v>
      </c>
      <c r="D21" s="140">
        <v>158970</v>
      </c>
      <c r="E21" s="91"/>
      <c r="F21" s="93">
        <v>0.66666666666666663</v>
      </c>
      <c r="G21" s="96">
        <v>0.61861085925309067</v>
      </c>
    </row>
    <row r="22" spans="1:7" x14ac:dyDescent="0.3">
      <c r="A22" s="36" t="s">
        <v>69</v>
      </c>
      <c r="B22" s="98"/>
      <c r="C22" s="99">
        <f>SUM(C19:C21)</f>
        <v>12</v>
      </c>
      <c r="D22" s="184">
        <f>SUM(D19:D21)</f>
        <v>238707</v>
      </c>
      <c r="E22" s="100"/>
      <c r="F22" s="101">
        <v>0.75</v>
      </c>
      <c r="G22" s="101">
        <v>0.68065868263473051</v>
      </c>
    </row>
    <row r="23" spans="1:7" x14ac:dyDescent="0.3">
      <c r="A23" s="86"/>
      <c r="B23" s="86"/>
      <c r="C23" s="102"/>
      <c r="D23" s="185"/>
      <c r="E23" s="91"/>
      <c r="F23" s="93"/>
      <c r="G23" s="93"/>
    </row>
    <row r="24" spans="1:7" x14ac:dyDescent="0.3">
      <c r="A24" s="31" t="s">
        <v>72</v>
      </c>
      <c r="B24" s="86"/>
      <c r="C24" s="102"/>
      <c r="D24" s="185"/>
      <c r="E24" s="91"/>
      <c r="F24" s="93"/>
      <c r="G24" s="93"/>
    </row>
    <row r="25" spans="1:7" x14ac:dyDescent="0.3">
      <c r="A25" s="84" t="s">
        <v>189</v>
      </c>
      <c r="B25" s="86"/>
      <c r="C25" s="102">
        <v>0</v>
      </c>
      <c r="D25" s="185">
        <v>0</v>
      </c>
      <c r="E25" s="103">
        <v>0</v>
      </c>
      <c r="F25" s="103">
        <v>0</v>
      </c>
      <c r="G25" s="103">
        <v>0</v>
      </c>
    </row>
    <row r="26" spans="1:7" x14ac:dyDescent="0.3">
      <c r="A26" s="85" t="s">
        <v>190</v>
      </c>
      <c r="B26" s="86"/>
      <c r="C26" s="97">
        <v>1</v>
      </c>
      <c r="D26" s="140">
        <v>23629</v>
      </c>
      <c r="E26" s="91"/>
      <c r="F26" s="93">
        <v>1</v>
      </c>
      <c r="G26" s="93">
        <v>1</v>
      </c>
    </row>
    <row r="27" spans="1:7" x14ac:dyDescent="0.3">
      <c r="A27" s="94" t="s">
        <v>16</v>
      </c>
      <c r="B27" s="86"/>
      <c r="C27" s="97">
        <v>2</v>
      </c>
      <c r="D27" s="140">
        <v>48078</v>
      </c>
      <c r="E27" s="91"/>
      <c r="F27" s="93">
        <v>0.4</v>
      </c>
      <c r="G27" s="93">
        <v>0.31474959083469722</v>
      </c>
    </row>
    <row r="28" spans="1:7" x14ac:dyDescent="0.3">
      <c r="A28" s="94" t="s">
        <v>34</v>
      </c>
      <c r="B28" s="86"/>
      <c r="C28" s="97">
        <v>5</v>
      </c>
      <c r="D28" s="140">
        <v>125421</v>
      </c>
      <c r="E28" s="91"/>
      <c r="F28" s="93">
        <v>0.55555555555555558</v>
      </c>
      <c r="G28" s="93">
        <v>0.49505618775829197</v>
      </c>
    </row>
    <row r="29" spans="1:7" x14ac:dyDescent="0.3">
      <c r="A29" s="35" t="s">
        <v>71</v>
      </c>
      <c r="B29" s="98"/>
      <c r="C29" s="99">
        <f>SUM(C25:C28)</f>
        <v>8</v>
      </c>
      <c r="D29" s="184">
        <f>SUM(D25:D28)</f>
        <v>197128</v>
      </c>
      <c r="E29" s="100"/>
      <c r="F29" s="101">
        <v>0.5</v>
      </c>
      <c r="G29" s="101">
        <v>0.44331002781819451</v>
      </c>
    </row>
    <row r="30" spans="1:7" x14ac:dyDescent="0.3">
      <c r="A30" s="31"/>
      <c r="B30" s="86"/>
      <c r="C30" s="102"/>
      <c r="D30" s="185"/>
      <c r="E30" s="91"/>
      <c r="F30" s="93"/>
      <c r="G30" s="93"/>
    </row>
    <row r="31" spans="1:7" x14ac:dyDescent="0.3">
      <c r="A31" s="31" t="s">
        <v>64</v>
      </c>
      <c r="B31" s="86"/>
      <c r="C31" s="102"/>
      <c r="D31" s="185"/>
      <c r="E31" s="91"/>
      <c r="F31" s="93"/>
      <c r="G31" s="93"/>
    </row>
    <row r="32" spans="1:7" x14ac:dyDescent="0.3">
      <c r="A32" s="104" t="s">
        <v>232</v>
      </c>
      <c r="B32" s="86"/>
      <c r="C32" s="102">
        <v>0</v>
      </c>
      <c r="D32" s="185">
        <v>0</v>
      </c>
      <c r="E32" s="103">
        <v>0</v>
      </c>
      <c r="F32" s="103">
        <v>0</v>
      </c>
      <c r="G32" s="103">
        <v>0</v>
      </c>
    </row>
    <row r="33" spans="1:7" x14ac:dyDescent="0.3">
      <c r="A33" s="105" t="s">
        <v>179</v>
      </c>
      <c r="B33" s="86"/>
      <c r="C33" s="102">
        <v>0</v>
      </c>
      <c r="D33" s="185">
        <v>0</v>
      </c>
      <c r="E33" s="103">
        <v>0</v>
      </c>
      <c r="F33" s="103">
        <v>0</v>
      </c>
      <c r="G33" s="103">
        <v>0</v>
      </c>
    </row>
    <row r="34" spans="1:7" x14ac:dyDescent="0.3">
      <c r="A34" s="106" t="s">
        <v>180</v>
      </c>
      <c r="B34" s="86"/>
      <c r="C34" s="102">
        <v>0</v>
      </c>
      <c r="D34" s="185">
        <v>0</v>
      </c>
      <c r="E34" s="103">
        <v>0</v>
      </c>
      <c r="F34" s="103">
        <v>0</v>
      </c>
      <c r="G34" s="103">
        <v>0</v>
      </c>
    </row>
    <row r="35" spans="1:7" x14ac:dyDescent="0.3">
      <c r="A35" s="94" t="s">
        <v>11</v>
      </c>
      <c r="B35" s="86"/>
      <c r="C35" s="102">
        <v>0</v>
      </c>
      <c r="D35" s="185">
        <v>0</v>
      </c>
      <c r="E35" s="103">
        <v>0</v>
      </c>
      <c r="F35" s="103">
        <v>0</v>
      </c>
      <c r="G35" s="103">
        <v>0</v>
      </c>
    </row>
    <row r="36" spans="1:7" x14ac:dyDescent="0.3">
      <c r="A36" s="94" t="s">
        <v>191</v>
      </c>
      <c r="B36" s="86"/>
      <c r="C36" s="102">
        <v>0</v>
      </c>
      <c r="D36" s="185">
        <v>0</v>
      </c>
      <c r="E36" s="103">
        <v>0</v>
      </c>
      <c r="F36" s="103">
        <v>0</v>
      </c>
      <c r="G36" s="103">
        <v>0</v>
      </c>
    </row>
    <row r="37" spans="1:7" x14ac:dyDescent="0.3">
      <c r="A37" s="94" t="s">
        <v>181</v>
      </c>
      <c r="B37" s="86"/>
      <c r="C37" s="102">
        <v>0</v>
      </c>
      <c r="D37" s="186">
        <v>0</v>
      </c>
      <c r="E37" s="107">
        <v>0</v>
      </c>
      <c r="F37" s="107">
        <v>0</v>
      </c>
      <c r="G37" s="107">
        <v>0</v>
      </c>
    </row>
    <row r="38" spans="1:7" x14ac:dyDescent="0.3">
      <c r="A38" s="85" t="s">
        <v>192</v>
      </c>
      <c r="B38" s="86"/>
      <c r="C38" s="97">
        <v>9</v>
      </c>
      <c r="D38" s="140">
        <v>201626</v>
      </c>
      <c r="E38" s="91"/>
      <c r="F38" s="93">
        <v>0.52941176470588236</v>
      </c>
      <c r="G38" s="93">
        <v>0.39296266556484999</v>
      </c>
    </row>
    <row r="39" spans="1:7" x14ac:dyDescent="0.3">
      <c r="A39" s="94" t="s">
        <v>9</v>
      </c>
      <c r="B39" s="86"/>
      <c r="C39" s="97">
        <v>25</v>
      </c>
      <c r="D39" s="140">
        <v>587881</v>
      </c>
      <c r="E39" s="91"/>
      <c r="F39" s="93">
        <v>0.6097560975609756</v>
      </c>
      <c r="G39" s="93">
        <v>0.52781511239440437</v>
      </c>
    </row>
    <row r="40" spans="1:7" x14ac:dyDescent="0.3">
      <c r="A40" s="94" t="s">
        <v>159</v>
      </c>
      <c r="B40" s="86"/>
      <c r="C40" s="97">
        <v>1</v>
      </c>
      <c r="D40" s="140">
        <v>24970</v>
      </c>
      <c r="E40" s="91"/>
      <c r="F40" s="93">
        <v>0.2</v>
      </c>
      <c r="G40" s="93">
        <v>0.19024906856433191</v>
      </c>
    </row>
    <row r="41" spans="1:7" x14ac:dyDescent="0.3">
      <c r="A41" s="94" t="s">
        <v>182</v>
      </c>
      <c r="B41" s="86"/>
      <c r="C41" s="108">
        <v>0</v>
      </c>
      <c r="D41" s="143">
        <v>0</v>
      </c>
      <c r="E41" s="88">
        <v>0</v>
      </c>
      <c r="F41" s="88">
        <v>0</v>
      </c>
      <c r="G41" s="88">
        <v>0</v>
      </c>
    </row>
    <row r="42" spans="1:7" x14ac:dyDescent="0.3">
      <c r="A42" s="94" t="s">
        <v>193</v>
      </c>
      <c r="B42" s="86"/>
      <c r="C42" s="97">
        <v>2</v>
      </c>
      <c r="D42" s="140">
        <v>51837</v>
      </c>
      <c r="E42" s="91"/>
      <c r="F42" s="93">
        <v>1</v>
      </c>
      <c r="G42" s="93">
        <v>1</v>
      </c>
    </row>
    <row r="43" spans="1:7" x14ac:dyDescent="0.3">
      <c r="A43" s="94" t="s">
        <v>194</v>
      </c>
      <c r="B43" s="86"/>
      <c r="C43" s="97">
        <v>1</v>
      </c>
      <c r="D43" s="140">
        <v>18500</v>
      </c>
      <c r="E43" s="91"/>
      <c r="F43" s="93">
        <v>1</v>
      </c>
      <c r="G43" s="93">
        <v>0.61812957332353236</v>
      </c>
    </row>
    <row r="44" spans="1:7" x14ac:dyDescent="0.3">
      <c r="A44" s="94" t="s">
        <v>14</v>
      </c>
      <c r="B44" s="86"/>
      <c r="C44" s="97">
        <v>14</v>
      </c>
      <c r="D44" s="140">
        <v>282314</v>
      </c>
      <c r="E44" s="91"/>
      <c r="F44" s="93">
        <v>0.7</v>
      </c>
      <c r="G44" s="93">
        <v>0.62892697858234459</v>
      </c>
    </row>
    <row r="45" spans="1:7" x14ac:dyDescent="0.3">
      <c r="A45" s="94" t="s">
        <v>35</v>
      </c>
      <c r="B45" s="86"/>
      <c r="C45" s="97">
        <v>1</v>
      </c>
      <c r="D45" s="140">
        <v>19726</v>
      </c>
      <c r="E45" s="91"/>
      <c r="F45" s="93">
        <v>0.5</v>
      </c>
      <c r="G45" s="93">
        <v>0.5</v>
      </c>
    </row>
    <row r="46" spans="1:7" x14ac:dyDescent="0.3">
      <c r="A46" s="35" t="s">
        <v>66</v>
      </c>
      <c r="B46" s="98"/>
      <c r="C46" s="99">
        <f>SUM(C32:C45)</f>
        <v>53</v>
      </c>
      <c r="D46" s="184">
        <f>SUM(D32:D45)</f>
        <v>1186854</v>
      </c>
      <c r="E46" s="100"/>
      <c r="F46" s="101">
        <v>0.53</v>
      </c>
      <c r="G46" s="101">
        <v>0.43661048523802798</v>
      </c>
    </row>
    <row r="47" spans="1:7" x14ac:dyDescent="0.3">
      <c r="A47" s="86"/>
      <c r="B47" s="86"/>
      <c r="C47" s="102"/>
      <c r="D47" s="185"/>
      <c r="E47" s="91"/>
      <c r="F47" s="93"/>
      <c r="G47" s="93"/>
    </row>
    <row r="48" spans="1:7" x14ac:dyDescent="0.3">
      <c r="A48" s="67" t="s">
        <v>77</v>
      </c>
      <c r="B48" s="86"/>
      <c r="C48" s="102"/>
      <c r="D48" s="185"/>
      <c r="E48" s="91"/>
      <c r="F48" s="93"/>
      <c r="G48" s="93"/>
    </row>
    <row r="49" spans="1:7" x14ac:dyDescent="0.3">
      <c r="A49" s="89" t="s">
        <v>29</v>
      </c>
      <c r="B49" s="86"/>
      <c r="C49" s="102">
        <v>0</v>
      </c>
      <c r="D49" s="185">
        <v>0</v>
      </c>
      <c r="E49" s="103">
        <v>0</v>
      </c>
      <c r="F49" s="103">
        <v>0</v>
      </c>
      <c r="G49" s="103">
        <v>0</v>
      </c>
    </row>
    <row r="50" spans="1:7" x14ac:dyDescent="0.3">
      <c r="A50" s="89"/>
      <c r="B50" s="86"/>
      <c r="C50" s="102"/>
      <c r="D50" s="185"/>
      <c r="E50" s="91"/>
      <c r="F50" s="93"/>
      <c r="G50" s="93"/>
    </row>
    <row r="51" spans="1:7" x14ac:dyDescent="0.3">
      <c r="A51" s="31" t="s">
        <v>80</v>
      </c>
      <c r="B51" s="86"/>
      <c r="C51" s="102"/>
      <c r="D51" s="185"/>
      <c r="E51" s="91"/>
      <c r="F51" s="93"/>
      <c r="G51" s="93"/>
    </row>
    <row r="52" spans="1:7" x14ac:dyDescent="0.3">
      <c r="A52" s="89" t="s">
        <v>42</v>
      </c>
      <c r="B52" s="86"/>
      <c r="C52" s="102">
        <v>5</v>
      </c>
      <c r="D52" s="185">
        <v>118823</v>
      </c>
      <c r="E52" s="91"/>
      <c r="F52" s="93">
        <v>0.5</v>
      </c>
      <c r="G52" s="93">
        <v>0.4242860305512508</v>
      </c>
    </row>
    <row r="53" spans="1:7" x14ac:dyDescent="0.3">
      <c r="A53" s="89"/>
      <c r="B53" s="86"/>
      <c r="C53" s="93"/>
      <c r="D53" s="187"/>
      <c r="E53" s="91"/>
      <c r="F53" s="93"/>
      <c r="G53" s="93"/>
    </row>
    <row r="54" spans="1:7" x14ac:dyDescent="0.3">
      <c r="A54" s="32" t="s">
        <v>68</v>
      </c>
      <c r="B54" s="86"/>
      <c r="C54" s="93"/>
      <c r="D54" s="187"/>
      <c r="E54" s="91"/>
      <c r="F54" s="93"/>
      <c r="G54" s="93"/>
    </row>
    <row r="55" spans="1:7" x14ac:dyDescent="0.3">
      <c r="A55" s="89" t="s">
        <v>15</v>
      </c>
      <c r="B55" s="86"/>
      <c r="C55" s="102">
        <v>1</v>
      </c>
      <c r="D55" s="143">
        <v>17730</v>
      </c>
      <c r="E55" s="91"/>
      <c r="F55" s="96">
        <v>0.5</v>
      </c>
      <c r="G55" s="96">
        <v>0.45100732600732601</v>
      </c>
    </row>
    <row r="56" spans="1:7" x14ac:dyDescent="0.3">
      <c r="A56" s="89" t="s">
        <v>195</v>
      </c>
      <c r="B56" s="86"/>
      <c r="C56" s="102">
        <v>0</v>
      </c>
      <c r="D56" s="143">
        <v>0</v>
      </c>
      <c r="E56" s="88">
        <v>0</v>
      </c>
      <c r="F56" s="88">
        <v>0</v>
      </c>
      <c r="G56" s="88">
        <v>0</v>
      </c>
    </row>
    <row r="57" spans="1:7" x14ac:dyDescent="0.3">
      <c r="A57" s="94" t="s">
        <v>183</v>
      </c>
      <c r="B57" s="86"/>
      <c r="C57" s="97">
        <v>2</v>
      </c>
      <c r="D57" s="140">
        <v>51494</v>
      </c>
      <c r="E57" s="91"/>
      <c r="F57" s="96">
        <v>1</v>
      </c>
      <c r="G57" s="96">
        <v>0.96571771501444059</v>
      </c>
    </row>
    <row r="58" spans="1:7" x14ac:dyDescent="0.3">
      <c r="A58" s="94" t="s">
        <v>40</v>
      </c>
      <c r="B58" s="86"/>
      <c r="C58" s="97">
        <v>1</v>
      </c>
      <c r="D58" s="140">
        <v>25000</v>
      </c>
      <c r="E58" s="91"/>
      <c r="F58" s="93">
        <v>0.33333333333333331</v>
      </c>
      <c r="G58" s="93">
        <v>0.43413329628729203</v>
      </c>
    </row>
    <row r="59" spans="1:7" x14ac:dyDescent="0.3">
      <c r="A59" s="94" t="s">
        <v>28</v>
      </c>
      <c r="B59" s="86"/>
      <c r="C59" s="97">
        <v>2</v>
      </c>
      <c r="D59" s="140">
        <v>23256</v>
      </c>
      <c r="E59" s="91"/>
      <c r="F59" s="93">
        <v>0.2857142857142857</v>
      </c>
      <c r="G59" s="93">
        <v>0.16630078016060867</v>
      </c>
    </row>
    <row r="60" spans="1:7" x14ac:dyDescent="0.3">
      <c r="A60" s="36" t="s">
        <v>67</v>
      </c>
      <c r="B60" s="98"/>
      <c r="C60" s="99">
        <f>SUM(C55:C59)</f>
        <v>6</v>
      </c>
      <c r="D60" s="184">
        <f>SUM(D55:D59)</f>
        <v>117480</v>
      </c>
      <c r="E60" s="100"/>
      <c r="F60" s="101">
        <v>0.4</v>
      </c>
      <c r="G60" s="101">
        <v>0.37388650374109283</v>
      </c>
    </row>
    <row r="61" spans="1:7" x14ac:dyDescent="0.3">
      <c r="A61" s="32"/>
      <c r="B61" s="86"/>
      <c r="C61" s="102"/>
      <c r="D61" s="185"/>
      <c r="E61" s="91"/>
      <c r="F61" s="93"/>
      <c r="G61" s="93"/>
    </row>
    <row r="62" spans="1:7" x14ac:dyDescent="0.3">
      <c r="A62" s="32" t="s">
        <v>79</v>
      </c>
      <c r="B62" s="86"/>
      <c r="C62" s="102"/>
      <c r="D62" s="185"/>
      <c r="E62" s="91"/>
      <c r="F62" s="93"/>
      <c r="G62" s="93"/>
    </row>
    <row r="63" spans="1:7" x14ac:dyDescent="0.3">
      <c r="A63" s="94" t="s">
        <v>160</v>
      </c>
      <c r="B63" s="86"/>
      <c r="C63" s="110">
        <v>0</v>
      </c>
      <c r="D63" s="141">
        <v>0</v>
      </c>
      <c r="E63" s="111">
        <v>0</v>
      </c>
      <c r="F63" s="111">
        <v>0</v>
      </c>
      <c r="G63" s="111">
        <v>0</v>
      </c>
    </row>
    <row r="64" spans="1:7" x14ac:dyDescent="0.3">
      <c r="A64" s="94" t="s">
        <v>161</v>
      </c>
      <c r="B64" s="86"/>
      <c r="C64" s="110">
        <v>3</v>
      </c>
      <c r="D64" s="141">
        <v>99788</v>
      </c>
      <c r="E64" s="91"/>
      <c r="F64" s="93">
        <v>0.75</v>
      </c>
      <c r="G64" s="93">
        <v>0.80492369244668149</v>
      </c>
    </row>
    <row r="65" spans="1:7" x14ac:dyDescent="0.3">
      <c r="A65" s="94" t="s">
        <v>32</v>
      </c>
      <c r="B65" s="86"/>
      <c r="C65" s="110">
        <v>7</v>
      </c>
      <c r="D65" s="141">
        <v>207925</v>
      </c>
      <c r="E65" s="91"/>
      <c r="F65" s="93">
        <v>0.7</v>
      </c>
      <c r="G65" s="93">
        <v>0.6253308230878426</v>
      </c>
    </row>
    <row r="66" spans="1:7" x14ac:dyDescent="0.3">
      <c r="A66" s="94" t="s">
        <v>196</v>
      </c>
      <c r="B66" s="86"/>
      <c r="C66" s="110">
        <v>0</v>
      </c>
      <c r="D66" s="141">
        <v>0</v>
      </c>
      <c r="E66" s="111">
        <v>0</v>
      </c>
      <c r="F66" s="111">
        <v>0</v>
      </c>
      <c r="G66" s="111">
        <v>0</v>
      </c>
    </row>
    <row r="67" spans="1:7" x14ac:dyDescent="0.3">
      <c r="A67" s="94" t="s">
        <v>162</v>
      </c>
      <c r="B67" s="86"/>
      <c r="C67" s="97">
        <v>1</v>
      </c>
      <c r="D67" s="140">
        <v>49000</v>
      </c>
      <c r="E67" s="91"/>
      <c r="F67" s="93">
        <v>1</v>
      </c>
      <c r="G67" s="93">
        <v>1</v>
      </c>
    </row>
    <row r="68" spans="1:7" x14ac:dyDescent="0.3">
      <c r="A68" s="94" t="s">
        <v>163</v>
      </c>
      <c r="B68" s="86"/>
      <c r="C68" s="97">
        <v>1</v>
      </c>
      <c r="D68" s="140">
        <v>22342</v>
      </c>
      <c r="E68" s="91"/>
      <c r="F68" s="93">
        <v>1</v>
      </c>
      <c r="G68" s="93">
        <v>1</v>
      </c>
    </row>
    <row r="69" spans="1:7" x14ac:dyDescent="0.3">
      <c r="A69" s="94" t="s">
        <v>36</v>
      </c>
      <c r="B69" s="86"/>
      <c r="C69" s="97">
        <v>2</v>
      </c>
      <c r="D69" s="140">
        <v>32053</v>
      </c>
      <c r="E69" s="91"/>
      <c r="F69" s="93">
        <v>0.2857142857142857</v>
      </c>
      <c r="G69" s="93">
        <v>0.21125581640588956</v>
      </c>
    </row>
    <row r="70" spans="1:7" x14ac:dyDescent="0.3">
      <c r="A70" s="94" t="s">
        <v>184</v>
      </c>
      <c r="B70" s="86"/>
      <c r="C70" s="97">
        <v>1</v>
      </c>
      <c r="D70" s="140">
        <v>49925</v>
      </c>
      <c r="E70" s="91"/>
      <c r="F70" s="93">
        <v>1</v>
      </c>
      <c r="G70" s="93">
        <v>1</v>
      </c>
    </row>
    <row r="71" spans="1:7" x14ac:dyDescent="0.3">
      <c r="A71" s="94" t="s">
        <v>185</v>
      </c>
      <c r="B71" s="86"/>
      <c r="C71" s="112">
        <v>0</v>
      </c>
      <c r="D71" s="187">
        <v>0</v>
      </c>
      <c r="E71" s="109">
        <v>0</v>
      </c>
      <c r="F71" s="109">
        <v>0</v>
      </c>
      <c r="G71" s="109">
        <v>0</v>
      </c>
    </row>
    <row r="72" spans="1:7" x14ac:dyDescent="0.3">
      <c r="A72" s="36" t="s">
        <v>78</v>
      </c>
      <c r="B72" s="98"/>
      <c r="C72" s="99">
        <f>SUM(C63:C71)</f>
        <v>15</v>
      </c>
      <c r="D72" s="184">
        <f>SUM(D63:D71)</f>
        <v>461033</v>
      </c>
      <c r="E72" s="100"/>
      <c r="F72" s="101">
        <v>0.55555555555555558</v>
      </c>
      <c r="G72" s="101">
        <v>0.565053743672709</v>
      </c>
    </row>
    <row r="73" spans="1:7" x14ac:dyDescent="0.3">
      <c r="A73" s="86"/>
      <c r="B73" s="86"/>
      <c r="C73" s="102"/>
      <c r="D73" s="185"/>
      <c r="E73" s="91"/>
      <c r="F73" s="93"/>
      <c r="G73" s="93"/>
    </row>
    <row r="74" spans="1:7" x14ac:dyDescent="0.3">
      <c r="A74" s="31" t="s">
        <v>76</v>
      </c>
      <c r="B74" s="86"/>
      <c r="C74" s="102"/>
      <c r="D74" s="185"/>
      <c r="E74" s="91"/>
      <c r="F74" s="93"/>
      <c r="G74" s="93"/>
    </row>
    <row r="75" spans="1:7" x14ac:dyDescent="0.3">
      <c r="A75" s="89" t="s">
        <v>177</v>
      </c>
      <c r="B75" s="86"/>
      <c r="C75" s="110">
        <v>1</v>
      </c>
      <c r="D75" s="141">
        <v>24411</v>
      </c>
      <c r="E75" s="91"/>
      <c r="F75" s="93">
        <v>1</v>
      </c>
      <c r="G75" s="93">
        <v>1</v>
      </c>
    </row>
    <row r="76" spans="1:7" x14ac:dyDescent="0.3">
      <c r="A76" s="89" t="s">
        <v>197</v>
      </c>
      <c r="B76" s="86"/>
      <c r="C76" s="110">
        <v>0</v>
      </c>
      <c r="D76" s="141">
        <v>0</v>
      </c>
      <c r="E76" s="111">
        <v>0</v>
      </c>
      <c r="F76" s="111">
        <v>0</v>
      </c>
      <c r="G76" s="111">
        <v>0</v>
      </c>
    </row>
    <row r="77" spans="1:7" x14ac:dyDescent="0.3">
      <c r="A77" s="94" t="s">
        <v>198</v>
      </c>
      <c r="B77" s="86"/>
      <c r="C77" s="110">
        <v>0</v>
      </c>
      <c r="D77" s="141">
        <v>0</v>
      </c>
      <c r="E77" s="111">
        <v>0</v>
      </c>
      <c r="F77" s="111">
        <v>0</v>
      </c>
      <c r="G77" s="111">
        <v>0</v>
      </c>
    </row>
    <row r="78" spans="1:7" x14ac:dyDescent="0.3">
      <c r="A78" s="94" t="s">
        <v>25</v>
      </c>
      <c r="B78" s="86"/>
      <c r="C78" s="97">
        <v>19</v>
      </c>
      <c r="D78" s="140">
        <v>582418</v>
      </c>
      <c r="E78" s="91"/>
      <c r="F78" s="93">
        <v>0.65517241379310343</v>
      </c>
      <c r="G78" s="93">
        <v>0.68011280368538751</v>
      </c>
    </row>
    <row r="79" spans="1:7" x14ac:dyDescent="0.3">
      <c r="A79" s="94" t="s">
        <v>199</v>
      </c>
      <c r="B79" s="86"/>
      <c r="C79" s="97">
        <v>1</v>
      </c>
      <c r="D79" s="140">
        <v>24991</v>
      </c>
      <c r="E79" s="91"/>
      <c r="F79" s="93">
        <v>0.5</v>
      </c>
      <c r="G79" s="93">
        <v>0.5</v>
      </c>
    </row>
    <row r="80" spans="1:7" x14ac:dyDescent="0.3">
      <c r="A80" s="94" t="s">
        <v>200</v>
      </c>
      <c r="B80" s="86"/>
      <c r="C80" s="110">
        <v>0</v>
      </c>
      <c r="D80" s="141">
        <v>0</v>
      </c>
      <c r="E80" s="111">
        <v>0</v>
      </c>
      <c r="F80" s="111">
        <v>0</v>
      </c>
      <c r="G80" s="111">
        <v>0</v>
      </c>
    </row>
    <row r="81" spans="1:7" x14ac:dyDescent="0.3">
      <c r="A81" s="94" t="s">
        <v>201</v>
      </c>
      <c r="B81" s="86"/>
      <c r="C81" s="97">
        <v>2</v>
      </c>
      <c r="D81" s="140">
        <v>51671</v>
      </c>
      <c r="E81" s="91"/>
      <c r="F81" s="93">
        <v>0.66666666666666663</v>
      </c>
      <c r="G81" s="93">
        <v>0.65557359993910025</v>
      </c>
    </row>
    <row r="82" spans="1:7" x14ac:dyDescent="0.3">
      <c r="A82" s="94" t="s">
        <v>178</v>
      </c>
      <c r="B82" s="86"/>
      <c r="C82" s="110">
        <v>0</v>
      </c>
      <c r="D82" s="141">
        <v>0</v>
      </c>
      <c r="E82" s="111">
        <v>0</v>
      </c>
      <c r="F82" s="111">
        <v>0</v>
      </c>
      <c r="G82" s="111">
        <v>0</v>
      </c>
    </row>
    <row r="83" spans="1:7" x14ac:dyDescent="0.3">
      <c r="A83" s="94" t="s">
        <v>202</v>
      </c>
      <c r="B83" s="86"/>
      <c r="C83" s="97">
        <v>1</v>
      </c>
      <c r="D83" s="140">
        <v>19549</v>
      </c>
      <c r="E83" s="91"/>
      <c r="F83" s="93">
        <v>1</v>
      </c>
      <c r="G83" s="93">
        <v>1</v>
      </c>
    </row>
    <row r="84" spans="1:7" x14ac:dyDescent="0.3">
      <c r="A84" s="94" t="s">
        <v>19</v>
      </c>
      <c r="B84" s="86"/>
      <c r="C84" s="97">
        <v>1</v>
      </c>
      <c r="D84" s="140">
        <v>26464</v>
      </c>
      <c r="E84" s="91"/>
      <c r="F84" s="93">
        <v>0.5</v>
      </c>
      <c r="G84" s="93">
        <v>0.52157117798931785</v>
      </c>
    </row>
    <row r="85" spans="1:7" x14ac:dyDescent="0.3">
      <c r="A85" s="94" t="s">
        <v>0</v>
      </c>
      <c r="B85" s="86"/>
      <c r="C85" s="97">
        <v>20</v>
      </c>
      <c r="D85" s="140">
        <v>484541</v>
      </c>
      <c r="E85" s="91"/>
      <c r="F85" s="93">
        <v>0.64516129032258063</v>
      </c>
      <c r="G85" s="93">
        <v>0.58627849320422176</v>
      </c>
    </row>
    <row r="86" spans="1:7" x14ac:dyDescent="0.3">
      <c r="A86" s="94" t="s">
        <v>203</v>
      </c>
      <c r="B86" s="86"/>
      <c r="C86" s="110">
        <v>0</v>
      </c>
      <c r="D86" s="141">
        <v>0</v>
      </c>
      <c r="E86" s="111">
        <v>0</v>
      </c>
      <c r="F86" s="111">
        <v>0</v>
      </c>
      <c r="G86" s="111">
        <v>0</v>
      </c>
    </row>
    <row r="87" spans="1:7" x14ac:dyDescent="0.3">
      <c r="A87" s="94" t="s">
        <v>204</v>
      </c>
      <c r="B87" s="86"/>
      <c r="C87" s="97">
        <v>1</v>
      </c>
      <c r="D87" s="140">
        <v>24220</v>
      </c>
      <c r="E87" s="91"/>
      <c r="F87" s="93">
        <v>0.5</v>
      </c>
      <c r="G87" s="93">
        <v>0.49207639171068673</v>
      </c>
    </row>
    <row r="88" spans="1:7" x14ac:dyDescent="0.3">
      <c r="A88" s="94" t="s">
        <v>21</v>
      </c>
      <c r="B88" s="86"/>
      <c r="C88" s="97">
        <v>21</v>
      </c>
      <c r="D88" s="140">
        <v>477808</v>
      </c>
      <c r="E88" s="91"/>
      <c r="F88" s="93">
        <v>0.7</v>
      </c>
      <c r="G88" s="93">
        <v>0.68946370491793818</v>
      </c>
    </row>
    <row r="89" spans="1:7" x14ac:dyDescent="0.3">
      <c r="A89" s="94" t="s">
        <v>41</v>
      </c>
      <c r="B89" s="86"/>
      <c r="C89" s="97">
        <v>7</v>
      </c>
      <c r="D89" s="140">
        <v>156050</v>
      </c>
      <c r="E89" s="91"/>
      <c r="F89" s="93">
        <v>0.875</v>
      </c>
      <c r="G89" s="93">
        <v>0.86667962566993417</v>
      </c>
    </row>
    <row r="90" spans="1:7" x14ac:dyDescent="0.3">
      <c r="A90" s="94" t="s">
        <v>43</v>
      </c>
      <c r="B90" s="86"/>
      <c r="C90" s="97">
        <v>4</v>
      </c>
      <c r="D90" s="140">
        <v>86776</v>
      </c>
      <c r="E90" s="91"/>
      <c r="F90" s="93">
        <v>0.66666666666666663</v>
      </c>
      <c r="G90" s="93">
        <v>0.68357701033526597</v>
      </c>
    </row>
    <row r="91" spans="1:7" x14ac:dyDescent="0.3">
      <c r="A91" s="94" t="s">
        <v>10</v>
      </c>
      <c r="B91" s="86"/>
      <c r="C91" s="97">
        <v>17</v>
      </c>
      <c r="D91" s="140">
        <v>447718</v>
      </c>
      <c r="E91" s="91"/>
      <c r="F91" s="93">
        <v>0.53125</v>
      </c>
      <c r="G91" s="93">
        <v>0.55717503577873184</v>
      </c>
    </row>
    <row r="92" spans="1:7" x14ac:dyDescent="0.3">
      <c r="A92" s="94" t="s">
        <v>205</v>
      </c>
      <c r="B92" s="86"/>
      <c r="C92" s="97">
        <v>2</v>
      </c>
      <c r="D92" s="140">
        <v>27704</v>
      </c>
      <c r="E92" s="91"/>
      <c r="F92" s="93">
        <v>1</v>
      </c>
      <c r="G92" s="93">
        <v>1</v>
      </c>
    </row>
    <row r="93" spans="1:7" x14ac:dyDescent="0.3">
      <c r="A93" s="94" t="s">
        <v>22</v>
      </c>
      <c r="B93" s="86"/>
      <c r="C93" s="97">
        <v>2</v>
      </c>
      <c r="D93" s="140">
        <v>39014</v>
      </c>
      <c r="E93" s="91"/>
      <c r="F93" s="93">
        <v>0.2857142857142857</v>
      </c>
      <c r="G93" s="93">
        <v>0.34110004633798752</v>
      </c>
    </row>
    <row r="94" spans="1:7" x14ac:dyDescent="0.3">
      <c r="A94" s="94" t="s">
        <v>44</v>
      </c>
      <c r="B94" s="86"/>
      <c r="C94" s="97">
        <v>3</v>
      </c>
      <c r="D94" s="140">
        <v>61932</v>
      </c>
      <c r="E94" s="91"/>
      <c r="F94" s="93">
        <v>1</v>
      </c>
      <c r="G94" s="93">
        <v>0.91244198895027628</v>
      </c>
    </row>
    <row r="95" spans="1:7" x14ac:dyDescent="0.3">
      <c r="A95" s="94" t="s">
        <v>4</v>
      </c>
      <c r="B95" s="86"/>
      <c r="C95" s="97">
        <v>13</v>
      </c>
      <c r="D95" s="140">
        <v>295413</v>
      </c>
      <c r="E95" s="91"/>
      <c r="F95" s="93">
        <v>0.65</v>
      </c>
      <c r="G95" s="93">
        <v>0.66928038532904077</v>
      </c>
    </row>
    <row r="96" spans="1:7" x14ac:dyDescent="0.3">
      <c r="A96" s="94" t="s">
        <v>206</v>
      </c>
      <c r="B96" s="86"/>
      <c r="C96" s="97">
        <v>2</v>
      </c>
      <c r="D96" s="140">
        <v>47887</v>
      </c>
      <c r="E96" s="91"/>
      <c r="F96" s="93">
        <v>1</v>
      </c>
      <c r="G96" s="93">
        <v>0.95990939523322705</v>
      </c>
    </row>
    <row r="97" spans="1:7" x14ac:dyDescent="0.3">
      <c r="A97" s="35" t="s">
        <v>75</v>
      </c>
      <c r="B97" s="98"/>
      <c r="C97" s="99">
        <f>SUM(C75:C96)</f>
        <v>117</v>
      </c>
      <c r="D97" s="184">
        <f>SUM(D75:D96)</f>
        <v>2878567</v>
      </c>
      <c r="E97" s="100"/>
      <c r="F97" s="101">
        <v>0.62903225806451613</v>
      </c>
      <c r="G97" s="101">
        <v>0.62681799662874049</v>
      </c>
    </row>
    <row r="98" spans="1:7" x14ac:dyDescent="0.3">
      <c r="A98" s="86"/>
      <c r="B98" s="86"/>
      <c r="C98" s="102"/>
      <c r="D98" s="185"/>
      <c r="E98" s="91"/>
      <c r="F98" s="93"/>
      <c r="G98" s="93"/>
    </row>
    <row r="99" spans="1:7" x14ac:dyDescent="0.3">
      <c r="A99" s="68" t="s">
        <v>74</v>
      </c>
      <c r="B99" s="86"/>
      <c r="C99" s="102"/>
      <c r="D99" s="185"/>
      <c r="E99" s="91"/>
      <c r="F99" s="93"/>
      <c r="G99" s="93"/>
    </row>
    <row r="100" spans="1:7" x14ac:dyDescent="0.3">
      <c r="A100" s="113" t="s">
        <v>233</v>
      </c>
      <c r="B100" s="86"/>
      <c r="C100" s="102">
        <v>0</v>
      </c>
      <c r="D100" s="185">
        <v>0</v>
      </c>
      <c r="E100" s="103">
        <v>0</v>
      </c>
      <c r="F100" s="103">
        <v>0</v>
      </c>
      <c r="G100" s="103">
        <v>0</v>
      </c>
    </row>
    <row r="101" spans="1:7" x14ac:dyDescent="0.3">
      <c r="A101" s="89" t="s">
        <v>6</v>
      </c>
      <c r="B101" s="86"/>
      <c r="C101" s="110">
        <v>1</v>
      </c>
      <c r="D101" s="141">
        <v>48271</v>
      </c>
      <c r="E101" s="91"/>
      <c r="F101" s="93">
        <v>8.3333333333333329E-2</v>
      </c>
      <c r="G101" s="93">
        <v>0.15219426989567011</v>
      </c>
    </row>
    <row r="102" spans="1:7" x14ac:dyDescent="0.3">
      <c r="A102" s="89" t="s">
        <v>207</v>
      </c>
      <c r="B102" s="86"/>
      <c r="C102" s="110">
        <v>0</v>
      </c>
      <c r="D102" s="141">
        <v>0</v>
      </c>
      <c r="E102" s="111">
        <v>0</v>
      </c>
      <c r="F102" s="111">
        <v>0</v>
      </c>
      <c r="G102" s="111">
        <v>0</v>
      </c>
    </row>
    <row r="103" spans="1:7" x14ac:dyDescent="0.3">
      <c r="A103" s="89" t="s">
        <v>208</v>
      </c>
      <c r="B103" s="86"/>
      <c r="C103" s="110">
        <v>1</v>
      </c>
      <c r="D103" s="141">
        <v>69810</v>
      </c>
      <c r="E103" s="91"/>
      <c r="F103" s="93">
        <v>1</v>
      </c>
      <c r="G103" s="93">
        <v>1</v>
      </c>
    </row>
    <row r="104" spans="1:7" x14ac:dyDescent="0.3">
      <c r="A104" s="89" t="s">
        <v>209</v>
      </c>
      <c r="B104" s="86"/>
      <c r="C104" s="110">
        <v>0</v>
      </c>
      <c r="D104" s="141">
        <v>0</v>
      </c>
      <c r="E104" s="111">
        <v>0</v>
      </c>
      <c r="F104" s="111">
        <v>0</v>
      </c>
      <c r="G104" s="111">
        <v>0</v>
      </c>
    </row>
    <row r="105" spans="1:7" x14ac:dyDescent="0.3">
      <c r="A105" s="94" t="s">
        <v>210</v>
      </c>
      <c r="B105" s="86"/>
      <c r="C105" s="110">
        <v>0</v>
      </c>
      <c r="D105" s="141">
        <v>0</v>
      </c>
      <c r="E105" s="111">
        <v>0</v>
      </c>
      <c r="F105" s="111">
        <v>0</v>
      </c>
      <c r="G105" s="111">
        <v>0</v>
      </c>
    </row>
    <row r="106" spans="1:7" x14ac:dyDescent="0.3">
      <c r="A106" s="94" t="s">
        <v>31</v>
      </c>
      <c r="B106" s="86"/>
      <c r="C106" s="97">
        <v>9</v>
      </c>
      <c r="D106" s="140">
        <v>203823</v>
      </c>
      <c r="E106" s="91"/>
      <c r="F106" s="93">
        <v>0.5625</v>
      </c>
      <c r="G106" s="93">
        <v>0.4385884125020173</v>
      </c>
    </row>
    <row r="107" spans="1:7" x14ac:dyDescent="0.3">
      <c r="A107" s="85" t="s">
        <v>220</v>
      </c>
      <c r="B107" s="86"/>
      <c r="C107" s="110">
        <v>0</v>
      </c>
      <c r="D107" s="188">
        <v>0</v>
      </c>
      <c r="E107" s="114">
        <v>0</v>
      </c>
      <c r="F107" s="114">
        <v>0</v>
      </c>
      <c r="G107" s="114">
        <v>0</v>
      </c>
    </row>
    <row r="108" spans="1:7" x14ac:dyDescent="0.3">
      <c r="A108" s="85" t="s">
        <v>221</v>
      </c>
      <c r="B108" s="86"/>
      <c r="C108" s="110">
        <v>0</v>
      </c>
      <c r="D108" s="188">
        <v>0</v>
      </c>
      <c r="E108" s="114">
        <v>0</v>
      </c>
      <c r="F108" s="114">
        <v>0</v>
      </c>
      <c r="G108" s="114">
        <v>0</v>
      </c>
    </row>
    <row r="109" spans="1:7" x14ac:dyDescent="0.3">
      <c r="A109" s="85" t="s">
        <v>222</v>
      </c>
      <c r="B109" s="86"/>
      <c r="C109" s="102">
        <v>0</v>
      </c>
      <c r="D109" s="188">
        <v>0</v>
      </c>
      <c r="E109" s="114">
        <v>0</v>
      </c>
      <c r="F109" s="114">
        <v>0</v>
      </c>
      <c r="G109" s="114">
        <v>0</v>
      </c>
    </row>
    <row r="110" spans="1:7" x14ac:dyDescent="0.3">
      <c r="A110" s="85" t="s">
        <v>223</v>
      </c>
      <c r="B110" s="86"/>
      <c r="C110" s="102">
        <v>0</v>
      </c>
      <c r="D110" s="188">
        <v>0</v>
      </c>
      <c r="E110" s="114">
        <v>0</v>
      </c>
      <c r="F110" s="114">
        <v>0</v>
      </c>
      <c r="G110" s="114">
        <v>0</v>
      </c>
    </row>
    <row r="111" spans="1:7" x14ac:dyDescent="0.3">
      <c r="A111" s="94" t="s">
        <v>175</v>
      </c>
      <c r="B111" s="86"/>
      <c r="C111" s="108">
        <v>0</v>
      </c>
      <c r="D111" s="188">
        <v>0</v>
      </c>
      <c r="E111" s="114">
        <v>0</v>
      </c>
      <c r="F111" s="114">
        <v>0</v>
      </c>
      <c r="G111" s="114">
        <v>0</v>
      </c>
    </row>
    <row r="112" spans="1:7" x14ac:dyDescent="0.3">
      <c r="A112" s="94" t="s">
        <v>211</v>
      </c>
      <c r="B112" s="86"/>
      <c r="C112" s="102">
        <v>0</v>
      </c>
      <c r="D112" s="186">
        <v>0</v>
      </c>
      <c r="E112" s="91"/>
      <c r="F112" s="114">
        <v>0</v>
      </c>
      <c r="G112" s="114">
        <v>0</v>
      </c>
    </row>
    <row r="113" spans="1:7" x14ac:dyDescent="0.3">
      <c r="A113" s="94" t="s">
        <v>176</v>
      </c>
      <c r="B113" s="86"/>
      <c r="C113" s="97">
        <v>1</v>
      </c>
      <c r="D113" s="140">
        <v>13946</v>
      </c>
      <c r="E113" s="91"/>
      <c r="F113" s="93">
        <v>1</v>
      </c>
      <c r="G113" s="93">
        <v>1</v>
      </c>
    </row>
    <row r="114" spans="1:7" x14ac:dyDescent="0.3">
      <c r="A114" s="94" t="s">
        <v>212</v>
      </c>
      <c r="B114" s="86"/>
      <c r="C114" s="97">
        <v>3</v>
      </c>
      <c r="D114" s="140">
        <v>89990</v>
      </c>
      <c r="E114" s="91"/>
      <c r="F114" s="93">
        <v>0.5</v>
      </c>
      <c r="G114" s="93">
        <v>0.5155690509610702</v>
      </c>
    </row>
    <row r="115" spans="1:7" x14ac:dyDescent="0.3">
      <c r="A115" s="94" t="s">
        <v>164</v>
      </c>
      <c r="B115" s="86"/>
      <c r="C115" s="97">
        <v>1</v>
      </c>
      <c r="D115" s="140">
        <v>38015</v>
      </c>
      <c r="E115" s="91"/>
      <c r="F115" s="93">
        <v>0.33333333333333331</v>
      </c>
      <c r="G115" s="93">
        <v>0.43415943353129283</v>
      </c>
    </row>
    <row r="116" spans="1:7" x14ac:dyDescent="0.3">
      <c r="A116" s="94" t="s">
        <v>23</v>
      </c>
      <c r="B116" s="86"/>
      <c r="C116" s="97">
        <v>7</v>
      </c>
      <c r="D116" s="140">
        <v>135987</v>
      </c>
      <c r="E116" s="91"/>
      <c r="F116" s="93">
        <v>0.41176470588235292</v>
      </c>
      <c r="G116" s="93">
        <v>0.36100507048235952</v>
      </c>
    </row>
    <row r="117" spans="1:7" x14ac:dyDescent="0.3">
      <c r="A117" s="94" t="s">
        <v>213</v>
      </c>
      <c r="B117" s="86"/>
      <c r="C117" s="97">
        <v>1</v>
      </c>
      <c r="D117" s="140">
        <v>25000</v>
      </c>
      <c r="E117" s="91"/>
      <c r="F117" s="93">
        <v>1</v>
      </c>
      <c r="G117" s="93">
        <v>0.5</v>
      </c>
    </row>
    <row r="118" spans="1:7" x14ac:dyDescent="0.3">
      <c r="A118" s="94" t="s">
        <v>39</v>
      </c>
      <c r="B118" s="86"/>
      <c r="C118" s="97">
        <v>1</v>
      </c>
      <c r="D118" s="140">
        <v>24988</v>
      </c>
      <c r="E118" s="91"/>
      <c r="F118" s="93">
        <v>0.25</v>
      </c>
      <c r="G118" s="93">
        <v>0.24990998919870386</v>
      </c>
    </row>
    <row r="119" spans="1:7" x14ac:dyDescent="0.3">
      <c r="A119" s="94" t="s">
        <v>17</v>
      </c>
      <c r="B119" s="86"/>
      <c r="C119" s="97">
        <v>10</v>
      </c>
      <c r="D119" s="140">
        <v>210207</v>
      </c>
      <c r="E119" s="91"/>
      <c r="F119" s="93">
        <v>0.83333333333333337</v>
      </c>
      <c r="G119" s="93">
        <v>0.87147968342543958</v>
      </c>
    </row>
    <row r="120" spans="1:7" x14ac:dyDescent="0.3">
      <c r="A120" s="85" t="s">
        <v>214</v>
      </c>
      <c r="B120" s="86"/>
      <c r="C120" s="110">
        <v>0</v>
      </c>
      <c r="D120" s="141">
        <v>0</v>
      </c>
      <c r="E120" s="111">
        <v>0</v>
      </c>
      <c r="F120" s="111">
        <v>0</v>
      </c>
      <c r="G120" s="111">
        <v>0</v>
      </c>
    </row>
    <row r="121" spans="1:7" x14ac:dyDescent="0.3">
      <c r="A121" s="85" t="s">
        <v>215</v>
      </c>
      <c r="B121" s="86"/>
      <c r="C121" s="110">
        <v>0</v>
      </c>
      <c r="D121" s="141">
        <v>0</v>
      </c>
      <c r="E121" s="111">
        <v>0</v>
      </c>
      <c r="F121" s="111">
        <v>0</v>
      </c>
      <c r="G121" s="111">
        <v>0</v>
      </c>
    </row>
    <row r="122" spans="1:7" x14ac:dyDescent="0.3">
      <c r="A122" s="94" t="s">
        <v>38</v>
      </c>
      <c r="B122" s="86"/>
      <c r="C122" s="97">
        <v>1</v>
      </c>
      <c r="D122" s="140">
        <v>9800</v>
      </c>
      <c r="E122" s="91"/>
      <c r="F122" s="93">
        <v>1</v>
      </c>
      <c r="G122" s="93">
        <v>0.765625</v>
      </c>
    </row>
    <row r="123" spans="1:7" x14ac:dyDescent="0.3">
      <c r="A123" s="94" t="s">
        <v>18</v>
      </c>
      <c r="B123" s="86"/>
      <c r="C123" s="97">
        <v>10</v>
      </c>
      <c r="D123" s="140">
        <v>263354</v>
      </c>
      <c r="E123" s="91"/>
      <c r="F123" s="93">
        <v>0.76923076923076927</v>
      </c>
      <c r="G123" s="93">
        <v>0.78138704107004042</v>
      </c>
    </row>
    <row r="124" spans="1:7" x14ac:dyDescent="0.3">
      <c r="A124" s="85" t="s">
        <v>216</v>
      </c>
      <c r="B124" s="86"/>
      <c r="C124" s="97">
        <v>2</v>
      </c>
      <c r="D124" s="140">
        <v>32815</v>
      </c>
      <c r="E124" s="91"/>
      <c r="F124" s="93">
        <v>1</v>
      </c>
      <c r="G124" s="93">
        <v>0.71005084929135565</v>
      </c>
    </row>
    <row r="125" spans="1:7" x14ac:dyDescent="0.3">
      <c r="A125" s="94" t="s">
        <v>24</v>
      </c>
      <c r="B125" s="86"/>
      <c r="C125" s="97">
        <v>6</v>
      </c>
      <c r="D125" s="140">
        <v>121973</v>
      </c>
      <c r="E125" s="91"/>
      <c r="F125" s="93">
        <v>0.375</v>
      </c>
      <c r="G125" s="93">
        <v>0.30921042624712902</v>
      </c>
    </row>
    <row r="126" spans="1:7" x14ac:dyDescent="0.3">
      <c r="A126" s="94" t="s">
        <v>165</v>
      </c>
      <c r="B126" s="86"/>
      <c r="C126" s="97">
        <v>1</v>
      </c>
      <c r="D126" s="140">
        <v>25000</v>
      </c>
      <c r="E126" s="91"/>
      <c r="F126" s="93">
        <v>0.2</v>
      </c>
      <c r="G126" s="93">
        <v>0.2</v>
      </c>
    </row>
    <row r="127" spans="1:7" x14ac:dyDescent="0.3">
      <c r="A127" s="94" t="s">
        <v>8</v>
      </c>
      <c r="B127" s="86"/>
      <c r="C127" s="97">
        <v>4</v>
      </c>
      <c r="D127" s="140">
        <v>91995</v>
      </c>
      <c r="E127" s="91"/>
      <c r="F127" s="93">
        <v>0.5</v>
      </c>
      <c r="G127" s="93">
        <v>0.41025240813414199</v>
      </c>
    </row>
    <row r="128" spans="1:7" x14ac:dyDescent="0.3">
      <c r="A128" s="94" t="s">
        <v>217</v>
      </c>
      <c r="B128" s="86"/>
      <c r="C128" s="110">
        <v>0</v>
      </c>
      <c r="D128" s="141">
        <v>0</v>
      </c>
      <c r="E128" s="111">
        <v>0</v>
      </c>
      <c r="F128" s="111">
        <v>0</v>
      </c>
      <c r="G128" s="111">
        <v>0</v>
      </c>
    </row>
    <row r="129" spans="1:7" x14ac:dyDescent="0.3">
      <c r="A129" s="94" t="s">
        <v>2</v>
      </c>
      <c r="B129" s="86"/>
      <c r="C129" s="97">
        <v>25</v>
      </c>
      <c r="D129" s="140">
        <v>569292</v>
      </c>
      <c r="E129" s="91"/>
      <c r="F129" s="93">
        <v>0.65789473684210531</v>
      </c>
      <c r="G129" s="93">
        <v>0.71291160798702635</v>
      </c>
    </row>
    <row r="130" spans="1:7" x14ac:dyDescent="0.3">
      <c r="A130" s="94" t="s">
        <v>7</v>
      </c>
      <c r="B130" s="86"/>
      <c r="C130" s="97">
        <v>23</v>
      </c>
      <c r="D130" s="140">
        <v>443415</v>
      </c>
      <c r="E130" s="91"/>
      <c r="F130" s="93">
        <v>0.58974358974358976</v>
      </c>
      <c r="G130" s="93">
        <v>0.528186252613147</v>
      </c>
    </row>
    <row r="131" spans="1:7" x14ac:dyDescent="0.3">
      <c r="A131" s="94" t="s">
        <v>12</v>
      </c>
      <c r="B131" s="86"/>
      <c r="C131" s="97">
        <v>9</v>
      </c>
      <c r="D131" s="140">
        <v>258266</v>
      </c>
      <c r="E131" s="91"/>
      <c r="F131" s="93">
        <v>0.69230769230769229</v>
      </c>
      <c r="G131" s="93">
        <v>0.63607458543805773</v>
      </c>
    </row>
    <row r="132" spans="1:7" x14ac:dyDescent="0.3">
      <c r="A132" s="94" t="s">
        <v>13</v>
      </c>
      <c r="B132" s="86"/>
      <c r="C132" s="97">
        <v>4</v>
      </c>
      <c r="D132" s="140">
        <v>83209</v>
      </c>
      <c r="E132" s="91"/>
      <c r="F132" s="93">
        <v>0.44444444444444442</v>
      </c>
      <c r="G132" s="93">
        <v>0.37910846249874708</v>
      </c>
    </row>
    <row r="133" spans="1:7" x14ac:dyDescent="0.3">
      <c r="A133" s="94" t="s">
        <v>218</v>
      </c>
      <c r="B133" s="86"/>
      <c r="C133" s="110">
        <v>0</v>
      </c>
      <c r="D133" s="141">
        <v>0</v>
      </c>
      <c r="E133" s="111">
        <v>0</v>
      </c>
      <c r="F133" s="111">
        <v>0</v>
      </c>
      <c r="G133" s="111">
        <v>0</v>
      </c>
    </row>
    <row r="134" spans="1:7" x14ac:dyDescent="0.3">
      <c r="A134" s="94" t="s">
        <v>33</v>
      </c>
      <c r="B134" s="86"/>
      <c r="C134" s="97">
        <v>13</v>
      </c>
      <c r="D134" s="140">
        <v>363911</v>
      </c>
      <c r="E134" s="91"/>
      <c r="F134" s="93">
        <v>0.72222222222222221</v>
      </c>
      <c r="G134" s="93">
        <v>0.70523884180763585</v>
      </c>
    </row>
    <row r="135" spans="1:7" x14ac:dyDescent="0.3">
      <c r="A135" s="94" t="s">
        <v>219</v>
      </c>
      <c r="B135" s="86"/>
      <c r="C135" s="110">
        <v>0</v>
      </c>
      <c r="D135" s="189">
        <v>0</v>
      </c>
      <c r="E135" s="91"/>
      <c r="F135" s="115">
        <v>0</v>
      </c>
      <c r="G135" s="115">
        <v>0</v>
      </c>
    </row>
    <row r="136" spans="1:7" x14ac:dyDescent="0.3">
      <c r="A136" s="94" t="s">
        <v>1</v>
      </c>
      <c r="B136" s="86"/>
      <c r="C136" s="97">
        <v>15</v>
      </c>
      <c r="D136" s="140">
        <v>360643</v>
      </c>
      <c r="E136" s="91"/>
      <c r="F136" s="93">
        <v>0.57692307692307687</v>
      </c>
      <c r="G136" s="93">
        <v>0.60097651205225844</v>
      </c>
    </row>
    <row r="137" spans="1:7" x14ac:dyDescent="0.3">
      <c r="A137" s="37" t="s">
        <v>73</v>
      </c>
      <c r="B137" s="98"/>
      <c r="C137" s="99">
        <f>SUM(C100:C136)</f>
        <v>148</v>
      </c>
      <c r="D137" s="184">
        <f>SUM(D100:D136)</f>
        <v>3483710</v>
      </c>
      <c r="E137" s="100"/>
      <c r="F137" s="116">
        <v>0.53046594982078854</v>
      </c>
      <c r="G137" s="116">
        <v>0.50359113206851669</v>
      </c>
    </row>
    <row r="138" spans="1:7" x14ac:dyDescent="0.3">
      <c r="A138" s="117"/>
      <c r="B138" s="86"/>
      <c r="C138" s="117"/>
      <c r="D138" s="144"/>
      <c r="E138" s="117"/>
      <c r="F138" s="117"/>
      <c r="G138" s="117"/>
    </row>
    <row r="139" spans="1:7" x14ac:dyDescent="0.3">
      <c r="A139" s="67" t="s">
        <v>226</v>
      </c>
      <c r="B139" s="86"/>
      <c r="C139" s="117"/>
      <c r="D139" s="144"/>
      <c r="E139" s="117"/>
      <c r="F139" s="117"/>
      <c r="G139" s="117"/>
    </row>
    <row r="140" spans="1:7" x14ac:dyDescent="0.3">
      <c r="A140" s="89" t="s">
        <v>224</v>
      </c>
      <c r="B140" s="86"/>
      <c r="C140" s="87">
        <v>1</v>
      </c>
      <c r="D140" s="144">
        <v>25000</v>
      </c>
      <c r="E140" s="117"/>
      <c r="F140" s="118">
        <v>1</v>
      </c>
      <c r="G140" s="118">
        <v>0.5</v>
      </c>
    </row>
    <row r="141" spans="1:7" x14ac:dyDescent="0.3">
      <c r="A141" s="117"/>
      <c r="B141" s="86"/>
      <c r="C141" s="102"/>
      <c r="D141" s="185"/>
      <c r="E141" s="91"/>
      <c r="F141" s="93"/>
      <c r="G141" s="93"/>
    </row>
    <row r="142" spans="1:7" x14ac:dyDescent="0.3">
      <c r="A142" s="119" t="s">
        <v>85</v>
      </c>
      <c r="B142" s="98"/>
      <c r="C142" s="120">
        <f>C16+C22+C29+C46+C49+C52+C60+C72+C97+C137+C140</f>
        <v>394</v>
      </c>
      <c r="D142" s="190">
        <f>D16+D22+D29+D46+D49+D52+D60+D72+D97+D137+D140</f>
        <v>9437770</v>
      </c>
      <c r="E142" s="100"/>
      <c r="F142" s="121">
        <v>0.56205420827389441</v>
      </c>
      <c r="G142" s="121">
        <v>0.5304355044568515</v>
      </c>
    </row>
    <row r="144" spans="1:7" x14ac:dyDescent="0.3">
      <c r="A144" s="6" t="s">
        <v>225</v>
      </c>
    </row>
  </sheetData>
  <mergeCells count="6">
    <mergeCell ref="I5:I7"/>
    <mergeCell ref="A3:G3"/>
    <mergeCell ref="A2:G2"/>
    <mergeCell ref="A1:G1"/>
    <mergeCell ref="C5:D5"/>
    <mergeCell ref="A5:A6"/>
  </mergeCells>
  <pageMargins left="0.25" right="0.25" top="0.75" bottom="0.75" header="0.3" footer="0.3"/>
  <pageSetup paperSize="5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workbookViewId="0">
      <selection sqref="A1:J1"/>
    </sheetView>
  </sheetViews>
  <sheetFormatPr defaultRowHeight="15" x14ac:dyDescent="0.25"/>
  <cols>
    <col min="1" max="1" width="100.42578125" customWidth="1"/>
    <col min="2" max="2" width="1.5703125" style="38" customWidth="1"/>
    <col min="3" max="3" width="14.140625" style="8" customWidth="1"/>
    <col min="4" max="4" width="14.140625" style="142" customWidth="1"/>
    <col min="5" max="5" width="1.7109375" style="42" customWidth="1"/>
    <col min="6" max="6" width="14.42578125" style="8" customWidth="1"/>
    <col min="7" max="7" width="14.42578125" style="142" customWidth="1"/>
    <col min="8" max="8" width="1.7109375" style="42" customWidth="1"/>
    <col min="9" max="10" width="20.7109375" style="8" customWidth="1"/>
    <col min="11" max="11" width="4.140625" customWidth="1"/>
  </cols>
  <sheetData>
    <row r="1" spans="1:10" ht="16.5" x14ac:dyDescent="0.3">
      <c r="A1" s="73" t="s">
        <v>81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16.5" x14ac:dyDescent="0.3">
      <c r="A2" s="72" t="s">
        <v>187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18" x14ac:dyDescent="0.25">
      <c r="A3" s="71" t="s">
        <v>83</v>
      </c>
      <c r="B3" s="71"/>
      <c r="C3" s="71"/>
      <c r="D3" s="71"/>
      <c r="E3" s="71"/>
      <c r="F3" s="71"/>
      <c r="G3" s="71"/>
      <c r="H3" s="71"/>
      <c r="I3" s="71"/>
      <c r="J3" s="71"/>
    </row>
    <row r="4" spans="1:10" ht="15.75" x14ac:dyDescent="0.3">
      <c r="A4" s="11"/>
      <c r="B4" s="11"/>
      <c r="C4" s="22"/>
      <c r="D4" s="137"/>
      <c r="E4" s="39"/>
      <c r="F4" s="22"/>
      <c r="G4" s="137"/>
      <c r="H4" s="40"/>
      <c r="I4" s="26"/>
      <c r="J4" s="29"/>
    </row>
    <row r="5" spans="1:10" ht="30" x14ac:dyDescent="0.3">
      <c r="A5" s="131" t="s">
        <v>86</v>
      </c>
      <c r="B5" s="15"/>
      <c r="C5" s="74" t="s">
        <v>54</v>
      </c>
      <c r="D5" s="75"/>
      <c r="E5" s="41"/>
      <c r="F5" s="74" t="s">
        <v>55</v>
      </c>
      <c r="G5" s="75"/>
      <c r="H5" s="15"/>
      <c r="I5" s="27" t="s">
        <v>56</v>
      </c>
      <c r="J5" s="17" t="s">
        <v>57</v>
      </c>
    </row>
    <row r="6" spans="1:10" ht="15.75" x14ac:dyDescent="0.3">
      <c r="A6" s="132"/>
      <c r="B6" s="19"/>
      <c r="C6" s="23" t="s">
        <v>59</v>
      </c>
      <c r="D6" s="138" t="s">
        <v>60</v>
      </c>
      <c r="E6" s="41"/>
      <c r="F6" s="25" t="s">
        <v>59</v>
      </c>
      <c r="G6" s="138" t="s">
        <v>60</v>
      </c>
      <c r="H6" s="15"/>
      <c r="I6" s="28" t="s">
        <v>61</v>
      </c>
      <c r="J6" s="30" t="s">
        <v>61</v>
      </c>
    </row>
    <row r="7" spans="1:10" ht="15.75" x14ac:dyDescent="0.3">
      <c r="A7" s="19"/>
      <c r="B7" s="19"/>
      <c r="C7" s="133"/>
      <c r="D7" s="139"/>
      <c r="E7" s="41"/>
      <c r="F7" s="76"/>
      <c r="G7" s="139"/>
      <c r="H7" s="15"/>
      <c r="I7" s="77"/>
      <c r="J7" s="77"/>
    </row>
    <row r="8" spans="1:10" s="152" customFormat="1" ht="21" customHeight="1" x14ac:dyDescent="0.25">
      <c r="A8" s="145" t="s">
        <v>87</v>
      </c>
      <c r="B8" s="146"/>
      <c r="C8" s="147">
        <v>16</v>
      </c>
      <c r="D8" s="148">
        <v>390483</v>
      </c>
      <c r="E8" s="149"/>
      <c r="F8" s="147">
        <v>10</v>
      </c>
      <c r="G8" s="148">
        <v>222473</v>
      </c>
      <c r="H8" s="149"/>
      <c r="I8" s="150">
        <f>F8/C8</f>
        <v>0.625</v>
      </c>
      <c r="J8" s="151">
        <f>G8/D8</f>
        <v>0.56973799115454449</v>
      </c>
    </row>
    <row r="9" spans="1:10" s="152" customFormat="1" ht="21" customHeight="1" x14ac:dyDescent="0.25">
      <c r="A9" s="145" t="s">
        <v>88</v>
      </c>
      <c r="B9" s="146"/>
      <c r="C9" s="147">
        <v>5</v>
      </c>
      <c r="D9" s="148">
        <v>116086</v>
      </c>
      <c r="E9" s="149"/>
      <c r="F9" s="147">
        <v>3</v>
      </c>
      <c r="G9" s="148">
        <v>50997</v>
      </c>
      <c r="H9" s="149"/>
      <c r="I9" s="150">
        <f t="shared" ref="I9:I35" si="0">F9/C9</f>
        <v>0.6</v>
      </c>
      <c r="J9" s="151">
        <f t="shared" ref="J9:J35" si="1">G9/D9</f>
        <v>0.43930361973020005</v>
      </c>
    </row>
    <row r="10" spans="1:10" s="152" customFormat="1" ht="21" customHeight="1" x14ac:dyDescent="0.25">
      <c r="A10" s="145" t="s">
        <v>89</v>
      </c>
      <c r="B10" s="146"/>
      <c r="C10" s="147">
        <v>1</v>
      </c>
      <c r="D10" s="148">
        <v>14388</v>
      </c>
      <c r="E10" s="149"/>
      <c r="F10" s="153">
        <v>0</v>
      </c>
      <c r="G10" s="154" t="s">
        <v>173</v>
      </c>
      <c r="H10" s="149"/>
      <c r="I10" s="155" t="s">
        <v>173</v>
      </c>
      <c r="J10" s="155" t="s">
        <v>173</v>
      </c>
    </row>
    <row r="11" spans="1:10" s="152" customFormat="1" ht="21" customHeight="1" x14ac:dyDescent="0.25">
      <c r="A11" s="145" t="s">
        <v>91</v>
      </c>
      <c r="B11" s="146"/>
      <c r="C11" s="147">
        <v>7</v>
      </c>
      <c r="D11" s="148">
        <v>157192</v>
      </c>
      <c r="E11" s="149"/>
      <c r="F11" s="147">
        <v>4</v>
      </c>
      <c r="G11" s="148">
        <v>96840</v>
      </c>
      <c r="H11" s="149"/>
      <c r="I11" s="150">
        <f t="shared" si="0"/>
        <v>0.5714285714285714</v>
      </c>
      <c r="J11" s="151">
        <f t="shared" si="1"/>
        <v>0.61606188610107382</v>
      </c>
    </row>
    <row r="12" spans="1:10" s="152" customFormat="1" ht="21" customHeight="1" x14ac:dyDescent="0.25">
      <c r="A12" s="145" t="s">
        <v>92</v>
      </c>
      <c r="B12" s="146"/>
      <c r="C12" s="147">
        <v>35</v>
      </c>
      <c r="D12" s="148">
        <v>892553</v>
      </c>
      <c r="E12" s="149"/>
      <c r="F12" s="147">
        <v>23</v>
      </c>
      <c r="G12" s="148">
        <v>522079</v>
      </c>
      <c r="H12" s="149"/>
      <c r="I12" s="150">
        <f t="shared" si="0"/>
        <v>0.65714285714285714</v>
      </c>
      <c r="J12" s="151">
        <f t="shared" si="1"/>
        <v>0.58492772978187291</v>
      </c>
    </row>
    <row r="13" spans="1:10" s="152" customFormat="1" ht="21" customHeight="1" x14ac:dyDescent="0.25">
      <c r="A13" s="145" t="s">
        <v>93</v>
      </c>
      <c r="B13" s="146"/>
      <c r="C13" s="147">
        <v>3</v>
      </c>
      <c r="D13" s="148">
        <v>55420</v>
      </c>
      <c r="E13" s="149"/>
      <c r="F13" s="147">
        <v>2</v>
      </c>
      <c r="G13" s="148">
        <v>44100</v>
      </c>
      <c r="H13" s="149"/>
      <c r="I13" s="150">
        <f t="shared" si="0"/>
        <v>0.66666666666666663</v>
      </c>
      <c r="J13" s="151">
        <f t="shared" si="1"/>
        <v>0.79574160952724649</v>
      </c>
    </row>
    <row r="14" spans="1:10" s="152" customFormat="1" ht="21" customHeight="1" x14ac:dyDescent="0.25">
      <c r="A14" s="145" t="s">
        <v>94</v>
      </c>
      <c r="B14" s="146"/>
      <c r="C14" s="147">
        <v>7</v>
      </c>
      <c r="D14" s="148">
        <v>170114</v>
      </c>
      <c r="E14" s="149"/>
      <c r="F14" s="147">
        <v>5</v>
      </c>
      <c r="G14" s="148">
        <v>128865</v>
      </c>
      <c r="H14" s="149"/>
      <c r="I14" s="150">
        <f t="shared" si="0"/>
        <v>0.7142857142857143</v>
      </c>
      <c r="J14" s="151">
        <f t="shared" si="1"/>
        <v>0.75752142680790524</v>
      </c>
    </row>
    <row r="15" spans="1:10" s="152" customFormat="1" ht="21" customHeight="1" x14ac:dyDescent="0.25">
      <c r="A15" s="145" t="s">
        <v>95</v>
      </c>
      <c r="B15" s="146"/>
      <c r="C15" s="147">
        <v>16</v>
      </c>
      <c r="D15" s="148">
        <v>401612</v>
      </c>
      <c r="E15" s="149"/>
      <c r="F15" s="147">
        <v>4</v>
      </c>
      <c r="G15" s="148">
        <v>78636</v>
      </c>
      <c r="H15" s="149"/>
      <c r="I15" s="150">
        <f t="shared" si="0"/>
        <v>0.25</v>
      </c>
      <c r="J15" s="151">
        <f t="shared" si="1"/>
        <v>0.1958009222831987</v>
      </c>
    </row>
    <row r="16" spans="1:10" s="152" customFormat="1" ht="21" customHeight="1" x14ac:dyDescent="0.25">
      <c r="A16" s="145" t="s">
        <v>96</v>
      </c>
      <c r="B16" s="146"/>
      <c r="C16" s="147">
        <v>74</v>
      </c>
      <c r="D16" s="148">
        <v>2162963</v>
      </c>
      <c r="E16" s="149"/>
      <c r="F16" s="147">
        <v>37</v>
      </c>
      <c r="G16" s="148">
        <v>1063721</v>
      </c>
      <c r="H16" s="149"/>
      <c r="I16" s="150">
        <f t="shared" si="0"/>
        <v>0.5</v>
      </c>
      <c r="J16" s="151">
        <f t="shared" si="1"/>
        <v>0.49178881007210939</v>
      </c>
    </row>
    <row r="17" spans="1:10" s="152" customFormat="1" ht="21" customHeight="1" x14ac:dyDescent="0.25">
      <c r="A17" s="145" t="s">
        <v>97</v>
      </c>
      <c r="B17" s="146"/>
      <c r="C17" s="147">
        <v>70</v>
      </c>
      <c r="D17" s="148">
        <v>1788266</v>
      </c>
      <c r="E17" s="149"/>
      <c r="F17" s="147">
        <v>39</v>
      </c>
      <c r="G17" s="148">
        <v>969071</v>
      </c>
      <c r="H17" s="149"/>
      <c r="I17" s="150">
        <f t="shared" si="0"/>
        <v>0.55714285714285716</v>
      </c>
      <c r="J17" s="151">
        <f t="shared" si="1"/>
        <v>0.54190539886124323</v>
      </c>
    </row>
    <row r="18" spans="1:10" s="152" customFormat="1" ht="21" customHeight="1" x14ac:dyDescent="0.25">
      <c r="A18" s="145" t="s">
        <v>166</v>
      </c>
      <c r="B18" s="146"/>
      <c r="C18" s="147">
        <v>4</v>
      </c>
      <c r="D18" s="148">
        <v>104456</v>
      </c>
      <c r="E18" s="149"/>
      <c r="F18" s="147">
        <v>2</v>
      </c>
      <c r="G18" s="148">
        <v>64927</v>
      </c>
      <c r="H18" s="149"/>
      <c r="I18" s="150">
        <f t="shared" ref="I18" si="2">F18/C18</f>
        <v>0.5</v>
      </c>
      <c r="J18" s="151">
        <f t="shared" ref="J18" si="3">G18/D18</f>
        <v>0.62157271961400018</v>
      </c>
    </row>
    <row r="19" spans="1:10" s="152" customFormat="1" ht="21" customHeight="1" x14ac:dyDescent="0.25">
      <c r="A19" s="145" t="s">
        <v>98</v>
      </c>
      <c r="B19" s="146"/>
      <c r="C19" s="147">
        <v>17</v>
      </c>
      <c r="D19" s="148">
        <v>518180</v>
      </c>
      <c r="E19" s="149"/>
      <c r="F19" s="147">
        <v>10</v>
      </c>
      <c r="G19" s="148">
        <v>240577</v>
      </c>
      <c r="H19" s="149"/>
      <c r="I19" s="150">
        <f t="shared" si="0"/>
        <v>0.58823529411764708</v>
      </c>
      <c r="J19" s="151">
        <f t="shared" si="1"/>
        <v>0.46427303253695629</v>
      </c>
    </row>
    <row r="20" spans="1:10" s="152" customFormat="1" ht="21" customHeight="1" x14ac:dyDescent="0.25">
      <c r="A20" s="145" t="s">
        <v>99</v>
      </c>
      <c r="B20" s="146"/>
      <c r="C20" s="147">
        <v>60</v>
      </c>
      <c r="D20" s="148">
        <v>1489697</v>
      </c>
      <c r="E20" s="149"/>
      <c r="F20" s="147">
        <v>37</v>
      </c>
      <c r="G20" s="148">
        <v>876304</v>
      </c>
      <c r="H20" s="149"/>
      <c r="I20" s="150">
        <f t="shared" si="0"/>
        <v>0.6166666666666667</v>
      </c>
      <c r="J20" s="151">
        <f t="shared" si="1"/>
        <v>0.58824311252556727</v>
      </c>
    </row>
    <row r="21" spans="1:10" s="152" customFormat="1" ht="21" customHeight="1" x14ac:dyDescent="0.25">
      <c r="A21" s="145" t="s">
        <v>227</v>
      </c>
      <c r="B21" s="146"/>
      <c r="C21" s="147">
        <v>2</v>
      </c>
      <c r="D21" s="148">
        <v>40253</v>
      </c>
      <c r="E21" s="149"/>
      <c r="F21" s="147">
        <v>1</v>
      </c>
      <c r="G21" s="148">
        <v>24973</v>
      </c>
      <c r="H21" s="149"/>
      <c r="I21" s="150">
        <f t="shared" si="0"/>
        <v>0.5</v>
      </c>
      <c r="J21" s="151">
        <f t="shared" si="1"/>
        <v>0.62040096390331156</v>
      </c>
    </row>
    <row r="22" spans="1:10" s="152" customFormat="1" ht="21" customHeight="1" x14ac:dyDescent="0.25">
      <c r="A22" s="145" t="s">
        <v>100</v>
      </c>
      <c r="B22" s="146"/>
      <c r="C22" s="147">
        <v>64</v>
      </c>
      <c r="D22" s="148">
        <v>1598169</v>
      </c>
      <c r="E22" s="149"/>
      <c r="F22" s="147">
        <v>34</v>
      </c>
      <c r="G22" s="148">
        <v>791692</v>
      </c>
      <c r="H22" s="149"/>
      <c r="I22" s="150">
        <f t="shared" si="0"/>
        <v>0.53125</v>
      </c>
      <c r="J22" s="151">
        <f t="shared" si="1"/>
        <v>0.4953743940722164</v>
      </c>
    </row>
    <row r="23" spans="1:10" s="152" customFormat="1" ht="21" customHeight="1" x14ac:dyDescent="0.25">
      <c r="A23" s="145" t="s">
        <v>101</v>
      </c>
      <c r="B23" s="146"/>
      <c r="C23" s="147">
        <v>30</v>
      </c>
      <c r="D23" s="148">
        <v>665550</v>
      </c>
      <c r="E23" s="149"/>
      <c r="F23" s="147">
        <v>21</v>
      </c>
      <c r="G23" s="148">
        <v>471686</v>
      </c>
      <c r="H23" s="149"/>
      <c r="I23" s="150">
        <f t="shared" si="0"/>
        <v>0.7</v>
      </c>
      <c r="J23" s="151">
        <f t="shared" si="1"/>
        <v>0.70871609946660652</v>
      </c>
    </row>
    <row r="24" spans="1:10" s="152" customFormat="1" ht="21" customHeight="1" x14ac:dyDescent="0.25">
      <c r="A24" s="145" t="s">
        <v>102</v>
      </c>
      <c r="B24" s="146"/>
      <c r="C24" s="147">
        <v>5</v>
      </c>
      <c r="D24" s="148">
        <v>111659</v>
      </c>
      <c r="E24" s="149"/>
      <c r="F24" s="147">
        <v>4</v>
      </c>
      <c r="G24" s="148">
        <v>75025</v>
      </c>
      <c r="H24" s="149"/>
      <c r="I24" s="150">
        <f t="shared" si="0"/>
        <v>0.8</v>
      </c>
      <c r="J24" s="151">
        <f t="shared" si="1"/>
        <v>0.6719118028999006</v>
      </c>
    </row>
    <row r="25" spans="1:10" s="152" customFormat="1" ht="21" customHeight="1" x14ac:dyDescent="0.25">
      <c r="A25" s="145" t="s">
        <v>103</v>
      </c>
      <c r="B25" s="146"/>
      <c r="C25" s="147">
        <v>19</v>
      </c>
      <c r="D25" s="148">
        <v>388682</v>
      </c>
      <c r="E25" s="149"/>
      <c r="F25" s="147">
        <v>10</v>
      </c>
      <c r="G25" s="148">
        <v>221829</v>
      </c>
      <c r="H25" s="149"/>
      <c r="I25" s="150">
        <f t="shared" si="0"/>
        <v>0.52631578947368418</v>
      </c>
      <c r="J25" s="151">
        <f t="shared" si="1"/>
        <v>0.57072105217118363</v>
      </c>
    </row>
    <row r="26" spans="1:10" s="152" customFormat="1" ht="21" customHeight="1" x14ac:dyDescent="0.25">
      <c r="A26" s="145" t="s">
        <v>104</v>
      </c>
      <c r="B26" s="146"/>
      <c r="C26" s="147">
        <v>41</v>
      </c>
      <c r="D26" s="148">
        <v>885087</v>
      </c>
      <c r="E26" s="149"/>
      <c r="F26" s="147">
        <v>23</v>
      </c>
      <c r="G26" s="148">
        <v>477276</v>
      </c>
      <c r="H26" s="149"/>
      <c r="I26" s="150">
        <f t="shared" si="0"/>
        <v>0.56097560975609762</v>
      </c>
      <c r="J26" s="151">
        <f t="shared" si="1"/>
        <v>0.53924190503306457</v>
      </c>
    </row>
    <row r="27" spans="1:10" s="152" customFormat="1" ht="21" customHeight="1" x14ac:dyDescent="0.25">
      <c r="A27" s="145" t="s">
        <v>105</v>
      </c>
      <c r="B27" s="146"/>
      <c r="C27" s="147">
        <v>21</v>
      </c>
      <c r="D27" s="148">
        <v>492621</v>
      </c>
      <c r="E27" s="149"/>
      <c r="F27" s="147">
        <v>8</v>
      </c>
      <c r="G27" s="148">
        <v>182985</v>
      </c>
      <c r="H27" s="149"/>
      <c r="I27" s="150">
        <f t="shared" si="0"/>
        <v>0.38095238095238093</v>
      </c>
      <c r="J27" s="151">
        <f t="shared" si="1"/>
        <v>0.37145188694757225</v>
      </c>
    </row>
    <row r="28" spans="1:10" s="152" customFormat="1" ht="21" customHeight="1" x14ac:dyDescent="0.25">
      <c r="A28" s="145" t="s">
        <v>186</v>
      </c>
      <c r="B28" s="146"/>
      <c r="C28" s="147">
        <v>4</v>
      </c>
      <c r="D28" s="148">
        <v>60078</v>
      </c>
      <c r="E28" s="149"/>
      <c r="F28" s="147">
        <v>1</v>
      </c>
      <c r="G28" s="148">
        <v>10850</v>
      </c>
      <c r="H28" s="149"/>
      <c r="I28" s="150">
        <f t="shared" si="0"/>
        <v>0.25</v>
      </c>
      <c r="J28" s="151">
        <f t="shared" si="1"/>
        <v>0.18059855521155832</v>
      </c>
    </row>
    <row r="29" spans="1:10" s="152" customFormat="1" ht="21" customHeight="1" x14ac:dyDescent="0.25">
      <c r="A29" s="145" t="s">
        <v>106</v>
      </c>
      <c r="B29" s="146"/>
      <c r="C29" s="147">
        <v>29</v>
      </c>
      <c r="D29" s="148">
        <v>549611</v>
      </c>
      <c r="E29" s="149"/>
      <c r="F29" s="147">
        <v>19</v>
      </c>
      <c r="G29" s="148">
        <v>373218</v>
      </c>
      <c r="H29" s="149"/>
      <c r="I29" s="150">
        <f t="shared" si="0"/>
        <v>0.65517241379310343</v>
      </c>
      <c r="J29" s="151">
        <f t="shared" si="1"/>
        <v>0.67905846134811709</v>
      </c>
    </row>
    <row r="30" spans="1:10" s="152" customFormat="1" ht="21" customHeight="1" x14ac:dyDescent="0.25">
      <c r="A30" s="145" t="s">
        <v>107</v>
      </c>
      <c r="B30" s="146"/>
      <c r="C30" s="147">
        <v>65</v>
      </c>
      <c r="D30" s="148">
        <v>1819856</v>
      </c>
      <c r="E30" s="149"/>
      <c r="F30" s="147">
        <v>35</v>
      </c>
      <c r="G30" s="148">
        <v>864007</v>
      </c>
      <c r="H30" s="149"/>
      <c r="I30" s="150">
        <f t="shared" si="0"/>
        <v>0.53846153846153844</v>
      </c>
      <c r="J30" s="151">
        <f t="shared" si="1"/>
        <v>0.47476668483660245</v>
      </c>
    </row>
    <row r="31" spans="1:10" s="152" customFormat="1" ht="21" customHeight="1" x14ac:dyDescent="0.25">
      <c r="A31" s="145" t="s">
        <v>108</v>
      </c>
      <c r="B31" s="146"/>
      <c r="C31" s="147">
        <v>12</v>
      </c>
      <c r="D31" s="148">
        <v>252435</v>
      </c>
      <c r="E31" s="149"/>
      <c r="F31" s="147">
        <v>7</v>
      </c>
      <c r="G31" s="148">
        <v>150549</v>
      </c>
      <c r="H31" s="149"/>
      <c r="I31" s="150">
        <f t="shared" si="0"/>
        <v>0.58333333333333337</v>
      </c>
      <c r="J31" s="151">
        <f t="shared" si="1"/>
        <v>0.59638718878127039</v>
      </c>
    </row>
    <row r="32" spans="1:10" s="152" customFormat="1" ht="21" customHeight="1" x14ac:dyDescent="0.25">
      <c r="A32" s="145" t="s">
        <v>109</v>
      </c>
      <c r="B32" s="146"/>
      <c r="C32" s="147">
        <v>12</v>
      </c>
      <c r="D32" s="148">
        <v>248806</v>
      </c>
      <c r="E32" s="149"/>
      <c r="F32" s="147">
        <v>7</v>
      </c>
      <c r="G32" s="148">
        <v>159365</v>
      </c>
      <c r="H32" s="149"/>
      <c r="I32" s="150">
        <f t="shared" si="0"/>
        <v>0.58333333333333337</v>
      </c>
      <c r="J32" s="151">
        <f t="shared" si="1"/>
        <v>0.64051911931384287</v>
      </c>
    </row>
    <row r="33" spans="1:10" s="152" customFormat="1" ht="21" customHeight="1" x14ac:dyDescent="0.25">
      <c r="A33" s="145" t="s">
        <v>110</v>
      </c>
      <c r="B33" s="146"/>
      <c r="C33" s="147">
        <v>22</v>
      </c>
      <c r="D33" s="148">
        <v>577616</v>
      </c>
      <c r="E33" s="149"/>
      <c r="F33" s="147">
        <v>13</v>
      </c>
      <c r="G33" s="148">
        <v>348941</v>
      </c>
      <c r="H33" s="149"/>
      <c r="I33" s="150">
        <f t="shared" si="0"/>
        <v>0.59090909090909094</v>
      </c>
      <c r="J33" s="151">
        <f t="shared" si="1"/>
        <v>0.60410549569264005</v>
      </c>
    </row>
    <row r="34" spans="1:10" s="152" customFormat="1" ht="21" customHeight="1" x14ac:dyDescent="0.25">
      <c r="A34" s="145" t="s">
        <v>111</v>
      </c>
      <c r="B34" s="146"/>
      <c r="C34" s="147">
        <v>28</v>
      </c>
      <c r="D34" s="148">
        <v>815976</v>
      </c>
      <c r="E34" s="149"/>
      <c r="F34" s="147">
        <v>18</v>
      </c>
      <c r="G34" s="148">
        <v>490956</v>
      </c>
      <c r="H34" s="149"/>
      <c r="I34" s="150">
        <f t="shared" si="0"/>
        <v>0.6428571428571429</v>
      </c>
      <c r="J34" s="151">
        <f t="shared" si="1"/>
        <v>0.60167946116062232</v>
      </c>
    </row>
    <row r="35" spans="1:10" s="152" customFormat="1" ht="21" customHeight="1" x14ac:dyDescent="0.25">
      <c r="A35" s="145" t="s">
        <v>90</v>
      </c>
      <c r="B35" s="146"/>
      <c r="C35" s="147">
        <v>32</v>
      </c>
      <c r="D35" s="148">
        <v>1024684</v>
      </c>
      <c r="E35" s="149"/>
      <c r="F35" s="147">
        <v>17</v>
      </c>
      <c r="G35" s="148">
        <v>435828</v>
      </c>
      <c r="H35" s="149"/>
      <c r="I35" s="150">
        <f t="shared" si="0"/>
        <v>0.53125</v>
      </c>
      <c r="J35" s="151">
        <f t="shared" si="1"/>
        <v>0.42532917465286857</v>
      </c>
    </row>
    <row r="36" spans="1:10" s="59" customFormat="1" ht="15.75" x14ac:dyDescent="0.3">
      <c r="A36" s="117"/>
      <c r="B36" s="134"/>
      <c r="C36" s="110"/>
      <c r="D36" s="141"/>
      <c r="E36" s="135"/>
      <c r="F36" s="110"/>
      <c r="G36" s="144"/>
      <c r="H36" s="135"/>
      <c r="I36" s="136"/>
      <c r="J36" s="118"/>
    </row>
    <row r="37" spans="1:10" ht="27.75" customHeight="1" x14ac:dyDescent="0.25">
      <c r="A37" s="156" t="s">
        <v>85</v>
      </c>
      <c r="B37" s="157"/>
      <c r="C37" s="158">
        <f>SUM(C8:C35)</f>
        <v>701</v>
      </c>
      <c r="D37" s="159">
        <f>SUM(D8:D35)</f>
        <v>17792493</v>
      </c>
      <c r="E37" s="160">
        <f t="shared" ref="E37:H37" si="4">SUM(E8:E35)</f>
        <v>0</v>
      </c>
      <c r="F37" s="158">
        <f>SUM(F8:F35)</f>
        <v>394</v>
      </c>
      <c r="G37" s="159">
        <f>SUM(G8:G35)</f>
        <v>9437770</v>
      </c>
      <c r="H37" s="160">
        <f t="shared" si="4"/>
        <v>0</v>
      </c>
      <c r="I37" s="161">
        <f>F37/C37</f>
        <v>0.56205420827389441</v>
      </c>
      <c r="J37" s="161">
        <f>G37/D37</f>
        <v>0.5304355044568515</v>
      </c>
    </row>
    <row r="39" spans="1:10" ht="15.75" x14ac:dyDescent="0.3">
      <c r="A39" s="6" t="s">
        <v>225</v>
      </c>
    </row>
  </sheetData>
  <mergeCells count="6">
    <mergeCell ref="A1:J1"/>
    <mergeCell ref="A2:J2"/>
    <mergeCell ref="A3:J3"/>
    <mergeCell ref="C5:D5"/>
    <mergeCell ref="F5:G5"/>
    <mergeCell ref="A5:A6"/>
  </mergeCells>
  <pageMargins left="0.25" right="0.25" top="0.75" bottom="0.75" header="0.3" footer="0.3"/>
  <pageSetup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workbookViewId="0">
      <selection activeCell="F12" sqref="F12"/>
    </sheetView>
  </sheetViews>
  <sheetFormatPr defaultRowHeight="15" x14ac:dyDescent="0.25"/>
  <cols>
    <col min="1" max="1" width="72" customWidth="1"/>
    <col min="2" max="2" width="1.42578125" style="33" customWidth="1"/>
    <col min="3" max="3" width="14.42578125" style="8" customWidth="1"/>
    <col min="4" max="4" width="18.7109375" style="181" customWidth="1"/>
    <col min="5" max="5" width="1.42578125" style="33" customWidth="1"/>
    <col min="6" max="6" width="14.42578125" style="8" customWidth="1"/>
    <col min="7" max="7" width="18.7109375" style="181" customWidth="1"/>
    <col min="8" max="8" width="1.42578125" style="33" customWidth="1"/>
    <col min="9" max="10" width="20.5703125" style="34" customWidth="1"/>
    <col min="11" max="11" width="4" customWidth="1"/>
  </cols>
  <sheetData>
    <row r="1" spans="1:10" ht="16.5" x14ac:dyDescent="0.3">
      <c r="A1" s="73" t="s">
        <v>82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16.5" x14ac:dyDescent="0.3">
      <c r="A2" s="72" t="s">
        <v>187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18" x14ac:dyDescent="0.25">
      <c r="A3" s="71" t="s">
        <v>52</v>
      </c>
      <c r="B3" s="71"/>
      <c r="C3" s="71"/>
      <c r="D3" s="71"/>
      <c r="E3" s="71"/>
      <c r="F3" s="71"/>
      <c r="G3" s="71"/>
      <c r="H3" s="71"/>
      <c r="I3" s="71"/>
      <c r="J3" s="71"/>
    </row>
    <row r="4" spans="1:10" ht="15.75" x14ac:dyDescent="0.3">
      <c r="A4" s="11"/>
      <c r="B4" s="11"/>
      <c r="C4" s="22"/>
      <c r="D4" s="137"/>
      <c r="E4" s="12"/>
      <c r="F4" s="22"/>
      <c r="G4" s="137"/>
      <c r="H4" s="13"/>
      <c r="I4" s="45"/>
      <c r="J4" s="46"/>
    </row>
    <row r="5" spans="1:10" ht="30" x14ac:dyDescent="0.3">
      <c r="A5" s="131" t="s">
        <v>155</v>
      </c>
      <c r="B5" s="15"/>
      <c r="C5" s="74" t="s">
        <v>54</v>
      </c>
      <c r="D5" s="75"/>
      <c r="E5" s="16"/>
      <c r="F5" s="74" t="s">
        <v>55</v>
      </c>
      <c r="G5" s="75"/>
      <c r="H5" s="15"/>
      <c r="I5" s="47" t="s">
        <v>56</v>
      </c>
      <c r="J5" s="48" t="s">
        <v>57</v>
      </c>
    </row>
    <row r="6" spans="1:10" ht="15.75" x14ac:dyDescent="0.3">
      <c r="A6" s="132"/>
      <c r="B6" s="19"/>
      <c r="C6" s="23" t="s">
        <v>59</v>
      </c>
      <c r="D6" s="138" t="s">
        <v>60</v>
      </c>
      <c r="E6" s="20"/>
      <c r="F6" s="25" t="s">
        <v>59</v>
      </c>
      <c r="G6" s="138" t="s">
        <v>60</v>
      </c>
      <c r="H6" s="21"/>
      <c r="I6" s="49" t="s">
        <v>61</v>
      </c>
      <c r="J6" s="50" t="s">
        <v>61</v>
      </c>
    </row>
    <row r="7" spans="1:10" ht="15.75" x14ac:dyDescent="0.3">
      <c r="A7" s="19"/>
      <c r="B7" s="19"/>
      <c r="C7" s="133"/>
      <c r="D7" s="139"/>
      <c r="E7" s="20"/>
      <c r="F7" s="76"/>
      <c r="G7" s="139"/>
      <c r="H7" s="21"/>
      <c r="I7" s="164"/>
      <c r="J7" s="164"/>
    </row>
    <row r="8" spans="1:10" s="152" customFormat="1" ht="26.25" customHeight="1" x14ac:dyDescent="0.25">
      <c r="A8" s="145" t="s">
        <v>112</v>
      </c>
      <c r="B8" s="165"/>
      <c r="C8" s="147">
        <v>1</v>
      </c>
      <c r="D8" s="148">
        <v>25000</v>
      </c>
      <c r="E8" s="165"/>
      <c r="F8" s="166">
        <v>0</v>
      </c>
      <c r="G8" s="182">
        <v>0</v>
      </c>
      <c r="H8" s="167">
        <v>0</v>
      </c>
      <c r="I8" s="167">
        <v>0</v>
      </c>
      <c r="J8" s="167">
        <v>0</v>
      </c>
    </row>
    <row r="9" spans="1:10" s="152" customFormat="1" ht="26.25" customHeight="1" x14ac:dyDescent="0.25">
      <c r="A9" s="145" t="s">
        <v>113</v>
      </c>
      <c r="B9" s="165"/>
      <c r="C9" s="147">
        <v>166</v>
      </c>
      <c r="D9" s="148">
        <v>3898581</v>
      </c>
      <c r="E9" s="165"/>
      <c r="F9" s="147">
        <v>92</v>
      </c>
      <c r="G9" s="148">
        <v>2088270</v>
      </c>
      <c r="H9" s="165"/>
      <c r="I9" s="151">
        <f t="shared" ref="I9:I23" si="0">F9/C9</f>
        <v>0.55421686746987953</v>
      </c>
      <c r="J9" s="151">
        <f t="shared" ref="J9:J28" si="1">G9/D9</f>
        <v>0.53564873988766681</v>
      </c>
    </row>
    <row r="10" spans="1:10" s="152" customFormat="1" ht="26.25" customHeight="1" x14ac:dyDescent="0.25">
      <c r="A10" s="145" t="s">
        <v>228</v>
      </c>
      <c r="B10" s="165"/>
      <c r="C10" s="147">
        <v>1</v>
      </c>
      <c r="D10" s="148">
        <v>50000</v>
      </c>
      <c r="E10" s="165"/>
      <c r="F10" s="166">
        <v>0</v>
      </c>
      <c r="G10" s="182">
        <v>0</v>
      </c>
      <c r="H10" s="165"/>
      <c r="I10" s="155" t="s">
        <v>173</v>
      </c>
      <c r="J10" s="155" t="s">
        <v>173</v>
      </c>
    </row>
    <row r="11" spans="1:10" s="152" customFormat="1" ht="26.25" customHeight="1" x14ac:dyDescent="0.25">
      <c r="A11" s="168" t="s">
        <v>167</v>
      </c>
      <c r="B11" s="165"/>
      <c r="C11" s="147">
        <v>5</v>
      </c>
      <c r="D11" s="148">
        <v>71814</v>
      </c>
      <c r="E11" s="165"/>
      <c r="F11" s="147">
        <v>2</v>
      </c>
      <c r="G11" s="148">
        <v>33698</v>
      </c>
      <c r="H11" s="165"/>
      <c r="I11" s="151">
        <f t="shared" ref="I11" si="2">F11/C11</f>
        <v>0.4</v>
      </c>
      <c r="J11" s="151">
        <f t="shared" ref="J11" si="3">G11/D11</f>
        <v>0.46923998106218845</v>
      </c>
    </row>
    <row r="12" spans="1:10" s="152" customFormat="1" ht="26.25" customHeight="1" x14ac:dyDescent="0.25">
      <c r="A12" s="145" t="s">
        <v>114</v>
      </c>
      <c r="B12" s="165"/>
      <c r="C12" s="147">
        <v>13</v>
      </c>
      <c r="D12" s="148">
        <v>340156</v>
      </c>
      <c r="E12" s="165"/>
      <c r="F12" s="147">
        <v>5</v>
      </c>
      <c r="G12" s="148">
        <v>133406</v>
      </c>
      <c r="H12" s="165"/>
      <c r="I12" s="151">
        <f t="shared" si="0"/>
        <v>0.38461538461538464</v>
      </c>
      <c r="J12" s="151">
        <f t="shared" si="1"/>
        <v>0.39219064194075659</v>
      </c>
    </row>
    <row r="13" spans="1:10" s="152" customFormat="1" ht="26.25" customHeight="1" x14ac:dyDescent="0.25">
      <c r="A13" s="145" t="s">
        <v>115</v>
      </c>
      <c r="B13" s="165"/>
      <c r="C13" s="147">
        <v>26</v>
      </c>
      <c r="D13" s="148">
        <v>583143</v>
      </c>
      <c r="E13" s="165"/>
      <c r="F13" s="147">
        <v>16</v>
      </c>
      <c r="G13" s="148">
        <v>345366</v>
      </c>
      <c r="H13" s="165"/>
      <c r="I13" s="151">
        <f t="shared" si="0"/>
        <v>0.61538461538461542</v>
      </c>
      <c r="J13" s="151">
        <f t="shared" si="1"/>
        <v>0.59224924246711352</v>
      </c>
    </row>
    <row r="14" spans="1:10" s="152" customFormat="1" ht="26.25" customHeight="1" x14ac:dyDescent="0.25">
      <c r="A14" s="145" t="s">
        <v>116</v>
      </c>
      <c r="B14" s="165"/>
      <c r="C14" s="147">
        <v>18</v>
      </c>
      <c r="D14" s="148">
        <v>430784</v>
      </c>
      <c r="E14" s="165"/>
      <c r="F14" s="147">
        <v>5</v>
      </c>
      <c r="G14" s="148">
        <v>116759</v>
      </c>
      <c r="H14" s="165"/>
      <c r="I14" s="151">
        <f t="shared" si="0"/>
        <v>0.27777777777777779</v>
      </c>
      <c r="J14" s="151">
        <f t="shared" si="1"/>
        <v>0.27103838582677164</v>
      </c>
    </row>
    <row r="15" spans="1:10" s="152" customFormat="1" ht="26.25" customHeight="1" x14ac:dyDescent="0.25">
      <c r="A15" s="145" t="s">
        <v>96</v>
      </c>
      <c r="B15" s="165"/>
      <c r="C15" s="147">
        <v>46</v>
      </c>
      <c r="D15" s="148">
        <v>1251712</v>
      </c>
      <c r="E15" s="165"/>
      <c r="F15" s="147">
        <v>18</v>
      </c>
      <c r="G15" s="148">
        <v>470621</v>
      </c>
      <c r="H15" s="165"/>
      <c r="I15" s="151">
        <f t="shared" si="0"/>
        <v>0.39130434782608697</v>
      </c>
      <c r="J15" s="151">
        <f t="shared" si="1"/>
        <v>0.37598185525104816</v>
      </c>
    </row>
    <row r="16" spans="1:10" s="152" customFormat="1" ht="26.25" customHeight="1" x14ac:dyDescent="0.25">
      <c r="A16" s="145" t="s">
        <v>117</v>
      </c>
      <c r="B16" s="165"/>
      <c r="C16" s="147">
        <v>11</v>
      </c>
      <c r="D16" s="148">
        <v>236776</v>
      </c>
      <c r="E16" s="165"/>
      <c r="F16" s="147">
        <v>8</v>
      </c>
      <c r="G16" s="148">
        <v>175354</v>
      </c>
      <c r="H16" s="165"/>
      <c r="I16" s="151">
        <f t="shared" si="0"/>
        <v>0.72727272727272729</v>
      </c>
      <c r="J16" s="151">
        <f t="shared" si="1"/>
        <v>0.74059026252660742</v>
      </c>
    </row>
    <row r="17" spans="1:10" s="152" customFormat="1" ht="26.25" customHeight="1" x14ac:dyDescent="0.25">
      <c r="A17" s="145" t="s">
        <v>118</v>
      </c>
      <c r="B17" s="165"/>
      <c r="C17" s="147">
        <v>4</v>
      </c>
      <c r="D17" s="148">
        <v>79998</v>
      </c>
      <c r="E17" s="165"/>
      <c r="F17" s="147">
        <v>1</v>
      </c>
      <c r="G17" s="148">
        <v>19305</v>
      </c>
      <c r="H17" s="165"/>
      <c r="I17" s="151">
        <f t="shared" si="0"/>
        <v>0.25</v>
      </c>
      <c r="J17" s="151">
        <f t="shared" si="1"/>
        <v>0.24131853296332409</v>
      </c>
    </row>
    <row r="18" spans="1:10" s="152" customFormat="1" ht="26.25" customHeight="1" x14ac:dyDescent="0.25">
      <c r="A18" s="145" t="s">
        <v>119</v>
      </c>
      <c r="B18" s="165"/>
      <c r="C18" s="147">
        <v>6</v>
      </c>
      <c r="D18" s="148">
        <v>178266</v>
      </c>
      <c r="E18" s="165"/>
      <c r="F18" s="166">
        <v>0</v>
      </c>
      <c r="G18" s="182">
        <v>0</v>
      </c>
      <c r="H18" s="165"/>
      <c r="I18" s="155" t="s">
        <v>173</v>
      </c>
      <c r="J18" s="155" t="s">
        <v>173</v>
      </c>
    </row>
    <row r="19" spans="1:10" s="152" customFormat="1" ht="26.25" customHeight="1" x14ac:dyDescent="0.25">
      <c r="A19" s="145" t="s">
        <v>120</v>
      </c>
      <c r="B19" s="165"/>
      <c r="C19" s="147">
        <v>32</v>
      </c>
      <c r="D19" s="148">
        <v>1022119</v>
      </c>
      <c r="E19" s="165"/>
      <c r="F19" s="147">
        <v>20</v>
      </c>
      <c r="G19" s="148">
        <v>514164</v>
      </c>
      <c r="H19" s="165"/>
      <c r="I19" s="151">
        <f t="shared" si="0"/>
        <v>0.625</v>
      </c>
      <c r="J19" s="151">
        <f t="shared" si="1"/>
        <v>0.50303731757261139</v>
      </c>
    </row>
    <row r="20" spans="1:10" s="152" customFormat="1" ht="26.25" customHeight="1" x14ac:dyDescent="0.25">
      <c r="A20" s="145" t="s">
        <v>121</v>
      </c>
      <c r="B20" s="165"/>
      <c r="C20" s="147">
        <v>13</v>
      </c>
      <c r="D20" s="148">
        <v>278272</v>
      </c>
      <c r="E20" s="165"/>
      <c r="F20" s="147">
        <v>10</v>
      </c>
      <c r="G20" s="148">
        <v>225351</v>
      </c>
      <c r="H20" s="165"/>
      <c r="I20" s="151">
        <f t="shared" si="0"/>
        <v>0.76923076923076927</v>
      </c>
      <c r="J20" s="151">
        <f t="shared" si="1"/>
        <v>0.80982276333946646</v>
      </c>
    </row>
    <row r="21" spans="1:10" s="152" customFormat="1" ht="26.25" customHeight="1" x14ac:dyDescent="0.25">
      <c r="A21" s="145" t="s">
        <v>122</v>
      </c>
      <c r="B21" s="165"/>
      <c r="C21" s="147">
        <v>4</v>
      </c>
      <c r="D21" s="148">
        <v>100643</v>
      </c>
      <c r="E21" s="165"/>
      <c r="F21" s="147">
        <v>4</v>
      </c>
      <c r="G21" s="148">
        <v>98643</v>
      </c>
      <c r="H21" s="165"/>
      <c r="I21" s="151">
        <f t="shared" si="0"/>
        <v>1</v>
      </c>
      <c r="J21" s="151">
        <f t="shared" si="1"/>
        <v>0.98012777838498455</v>
      </c>
    </row>
    <row r="22" spans="1:10" s="152" customFormat="1" ht="26.25" customHeight="1" x14ac:dyDescent="0.25">
      <c r="A22" s="145" t="s">
        <v>123</v>
      </c>
      <c r="B22" s="165"/>
      <c r="C22" s="147">
        <v>1</v>
      </c>
      <c r="D22" s="148">
        <v>20000</v>
      </c>
      <c r="E22" s="165"/>
      <c r="F22" s="147">
        <v>1</v>
      </c>
      <c r="G22" s="148">
        <v>20000</v>
      </c>
      <c r="H22" s="165"/>
      <c r="I22" s="151">
        <f t="shared" si="0"/>
        <v>1</v>
      </c>
      <c r="J22" s="151">
        <f t="shared" si="1"/>
        <v>1</v>
      </c>
    </row>
    <row r="23" spans="1:10" s="152" customFormat="1" ht="26.25" customHeight="1" x14ac:dyDescent="0.25">
      <c r="A23" s="169" t="s">
        <v>230</v>
      </c>
      <c r="B23" s="165"/>
      <c r="C23" s="147">
        <v>2</v>
      </c>
      <c r="D23" s="148">
        <v>44184</v>
      </c>
      <c r="E23" s="165"/>
      <c r="F23" s="147">
        <v>1</v>
      </c>
      <c r="G23" s="148">
        <v>17500</v>
      </c>
      <c r="H23" s="165"/>
      <c r="I23" s="151">
        <f t="shared" si="0"/>
        <v>0.5</v>
      </c>
      <c r="J23" s="151">
        <f t="shared" si="1"/>
        <v>0.39607097591888468</v>
      </c>
    </row>
    <row r="24" spans="1:10" s="152" customFormat="1" ht="26.25" customHeight="1" x14ac:dyDescent="0.25">
      <c r="A24" s="169" t="s">
        <v>229</v>
      </c>
      <c r="B24" s="165"/>
      <c r="C24" s="147">
        <v>3</v>
      </c>
      <c r="D24" s="148">
        <v>134995</v>
      </c>
      <c r="E24" s="165"/>
      <c r="F24" s="147">
        <v>1</v>
      </c>
      <c r="G24" s="148">
        <v>46250</v>
      </c>
      <c r="H24" s="165"/>
      <c r="I24" s="155">
        <f>F24/C24</f>
        <v>0.33333333333333331</v>
      </c>
      <c r="J24" s="155">
        <f>G24/D24</f>
        <v>0.34260528167709914</v>
      </c>
    </row>
    <row r="25" spans="1:10" s="152" customFormat="1" ht="26.25" customHeight="1" x14ac:dyDescent="0.25">
      <c r="A25" s="145" t="s">
        <v>124</v>
      </c>
      <c r="B25" s="165"/>
      <c r="C25" s="147">
        <v>10</v>
      </c>
      <c r="D25" s="148">
        <v>228107</v>
      </c>
      <c r="E25" s="165"/>
      <c r="F25" s="147">
        <v>7</v>
      </c>
      <c r="G25" s="148">
        <v>157184</v>
      </c>
      <c r="H25" s="165"/>
      <c r="I25" s="151">
        <f>F25/C25</f>
        <v>0.7</v>
      </c>
      <c r="J25" s="151">
        <f t="shared" si="1"/>
        <v>0.6890801246783308</v>
      </c>
    </row>
    <row r="26" spans="1:10" s="152" customFormat="1" ht="26.25" customHeight="1" x14ac:dyDescent="0.25">
      <c r="A26" s="145" t="s">
        <v>125</v>
      </c>
      <c r="B26" s="165"/>
      <c r="C26" s="147">
        <v>7</v>
      </c>
      <c r="D26" s="148">
        <v>188250</v>
      </c>
      <c r="E26" s="165"/>
      <c r="F26" s="147">
        <v>4</v>
      </c>
      <c r="G26" s="148">
        <v>111369</v>
      </c>
      <c r="H26" s="165"/>
      <c r="I26" s="151">
        <f>F26/C26</f>
        <v>0.5714285714285714</v>
      </c>
      <c r="J26" s="151">
        <f t="shared" si="1"/>
        <v>0.59160159362549802</v>
      </c>
    </row>
    <row r="27" spans="1:10" s="152" customFormat="1" ht="26.25" customHeight="1" x14ac:dyDescent="0.25">
      <c r="A27" s="145" t="s">
        <v>126</v>
      </c>
      <c r="B27" s="165"/>
      <c r="C27" s="147">
        <v>11</v>
      </c>
      <c r="D27" s="148">
        <v>228179</v>
      </c>
      <c r="E27" s="165"/>
      <c r="F27" s="147">
        <v>8</v>
      </c>
      <c r="G27" s="148">
        <v>149789</v>
      </c>
      <c r="H27" s="165"/>
      <c r="I27" s="151">
        <f t="shared" ref="I27:I51" si="4">F27/C27</f>
        <v>0.72727272727272729</v>
      </c>
      <c r="J27" s="151">
        <f t="shared" si="1"/>
        <v>0.65645392433133631</v>
      </c>
    </row>
    <row r="28" spans="1:10" s="152" customFormat="1" ht="26.25" customHeight="1" x14ac:dyDescent="0.25">
      <c r="A28" s="145" t="s">
        <v>127</v>
      </c>
      <c r="B28" s="165"/>
      <c r="C28" s="147">
        <v>2</v>
      </c>
      <c r="D28" s="148">
        <v>45275</v>
      </c>
      <c r="E28" s="165"/>
      <c r="F28" s="147">
        <v>1</v>
      </c>
      <c r="G28" s="148">
        <v>25000</v>
      </c>
      <c r="H28" s="165"/>
      <c r="I28" s="151">
        <f t="shared" si="4"/>
        <v>0.5</v>
      </c>
      <c r="J28" s="151">
        <f t="shared" si="1"/>
        <v>0.55218111540585313</v>
      </c>
    </row>
    <row r="29" spans="1:10" s="152" customFormat="1" ht="26.25" customHeight="1" x14ac:dyDescent="0.25">
      <c r="A29" s="145" t="s">
        <v>128</v>
      </c>
      <c r="B29" s="165"/>
      <c r="C29" s="147">
        <v>18</v>
      </c>
      <c r="D29" s="148">
        <v>522318</v>
      </c>
      <c r="E29" s="165"/>
      <c r="F29" s="147">
        <v>13</v>
      </c>
      <c r="G29" s="148">
        <v>376481</v>
      </c>
      <c r="H29" s="165"/>
      <c r="I29" s="151">
        <f t="shared" si="4"/>
        <v>0.72222222222222221</v>
      </c>
      <c r="J29" s="151">
        <f t="shared" ref="J29:J51" si="5">G29/D29</f>
        <v>0.72078886808419396</v>
      </c>
    </row>
    <row r="30" spans="1:10" s="152" customFormat="1" ht="26.25" customHeight="1" x14ac:dyDescent="0.25">
      <c r="A30" s="145" t="s">
        <v>129</v>
      </c>
      <c r="B30" s="165"/>
      <c r="C30" s="147">
        <v>54</v>
      </c>
      <c r="D30" s="148">
        <v>1454953</v>
      </c>
      <c r="E30" s="165"/>
      <c r="F30" s="147">
        <v>35</v>
      </c>
      <c r="G30" s="148">
        <v>802976</v>
      </c>
      <c r="H30" s="165"/>
      <c r="I30" s="151">
        <f t="shared" si="4"/>
        <v>0.64814814814814814</v>
      </c>
      <c r="J30" s="151">
        <f t="shared" si="5"/>
        <v>0.55189136693762619</v>
      </c>
    </row>
    <row r="31" spans="1:10" s="152" customFormat="1" ht="26.25" customHeight="1" x14ac:dyDescent="0.25">
      <c r="A31" s="145" t="s">
        <v>130</v>
      </c>
      <c r="B31" s="165"/>
      <c r="C31" s="147">
        <v>17</v>
      </c>
      <c r="D31" s="148">
        <v>537078</v>
      </c>
      <c r="E31" s="165"/>
      <c r="F31" s="147">
        <v>7</v>
      </c>
      <c r="G31" s="148">
        <v>192894</v>
      </c>
      <c r="H31" s="165"/>
      <c r="I31" s="151">
        <f t="shared" si="4"/>
        <v>0.41176470588235292</v>
      </c>
      <c r="J31" s="151">
        <f t="shared" si="5"/>
        <v>0.35915453621261717</v>
      </c>
    </row>
    <row r="32" spans="1:10" s="152" customFormat="1" ht="26.25" customHeight="1" x14ac:dyDescent="0.25">
      <c r="A32" s="145" t="s">
        <v>131</v>
      </c>
      <c r="B32" s="165"/>
      <c r="C32" s="147">
        <v>9</v>
      </c>
      <c r="D32" s="148">
        <v>291555</v>
      </c>
      <c r="E32" s="165"/>
      <c r="F32" s="147">
        <v>4</v>
      </c>
      <c r="G32" s="148">
        <v>92970</v>
      </c>
      <c r="H32" s="165"/>
      <c r="I32" s="151">
        <f t="shared" si="4"/>
        <v>0.44444444444444442</v>
      </c>
      <c r="J32" s="151">
        <f t="shared" si="5"/>
        <v>0.31887636981015588</v>
      </c>
    </row>
    <row r="33" spans="1:10" s="152" customFormat="1" ht="26.25" customHeight="1" x14ac:dyDescent="0.25">
      <c r="A33" s="145" t="s">
        <v>156</v>
      </c>
      <c r="B33" s="165"/>
      <c r="C33" s="147">
        <v>10</v>
      </c>
      <c r="D33" s="148">
        <v>257460</v>
      </c>
      <c r="E33" s="165"/>
      <c r="F33" s="147">
        <v>5</v>
      </c>
      <c r="G33" s="148">
        <v>122395</v>
      </c>
      <c r="H33" s="165"/>
      <c r="I33" s="151">
        <f t="shared" si="4"/>
        <v>0.5</v>
      </c>
      <c r="J33" s="151">
        <f t="shared" si="5"/>
        <v>0.47539423599782493</v>
      </c>
    </row>
    <row r="34" spans="1:10" s="152" customFormat="1" ht="26.25" customHeight="1" x14ac:dyDescent="0.25">
      <c r="A34" s="145" t="s">
        <v>132</v>
      </c>
      <c r="B34" s="165"/>
      <c r="C34" s="147">
        <v>32</v>
      </c>
      <c r="D34" s="148">
        <v>719634</v>
      </c>
      <c r="E34" s="165"/>
      <c r="F34" s="147">
        <v>21</v>
      </c>
      <c r="G34" s="148">
        <v>470456</v>
      </c>
      <c r="H34" s="165"/>
      <c r="I34" s="151">
        <f t="shared" si="4"/>
        <v>0.65625</v>
      </c>
      <c r="J34" s="151">
        <f t="shared" si="5"/>
        <v>0.6537434306883777</v>
      </c>
    </row>
    <row r="35" spans="1:10" s="152" customFormat="1" ht="26.25" customHeight="1" x14ac:dyDescent="0.25">
      <c r="A35" s="145" t="s">
        <v>168</v>
      </c>
      <c r="B35" s="165"/>
      <c r="C35" s="147">
        <v>7</v>
      </c>
      <c r="D35" s="148">
        <v>153498</v>
      </c>
      <c r="E35" s="165"/>
      <c r="F35" s="147">
        <v>4</v>
      </c>
      <c r="G35" s="148">
        <v>110266</v>
      </c>
      <c r="H35" s="165"/>
      <c r="I35" s="151">
        <f t="shared" si="4"/>
        <v>0.5714285714285714</v>
      </c>
      <c r="J35" s="151">
        <f t="shared" si="5"/>
        <v>0.71835463654249565</v>
      </c>
    </row>
    <row r="36" spans="1:10" s="152" customFormat="1" ht="26.25" customHeight="1" x14ac:dyDescent="0.25">
      <c r="A36" s="145" t="s">
        <v>169</v>
      </c>
      <c r="B36" s="165"/>
      <c r="C36" s="147">
        <v>5</v>
      </c>
      <c r="D36" s="148">
        <v>122862</v>
      </c>
      <c r="E36" s="165"/>
      <c r="F36" s="147">
        <v>1</v>
      </c>
      <c r="G36" s="148">
        <v>25000</v>
      </c>
      <c r="H36" s="165"/>
      <c r="I36" s="151">
        <f t="shared" si="4"/>
        <v>0.2</v>
      </c>
      <c r="J36" s="151">
        <f t="shared" si="5"/>
        <v>0.20348032752193518</v>
      </c>
    </row>
    <row r="37" spans="1:10" s="152" customFormat="1" ht="26.25" customHeight="1" x14ac:dyDescent="0.25">
      <c r="A37" s="145" t="s">
        <v>133</v>
      </c>
      <c r="B37" s="165"/>
      <c r="C37" s="147">
        <v>8</v>
      </c>
      <c r="D37" s="148">
        <v>193956</v>
      </c>
      <c r="E37" s="165"/>
      <c r="F37" s="147">
        <v>4</v>
      </c>
      <c r="G37" s="148">
        <v>94015</v>
      </c>
      <c r="H37" s="165"/>
      <c r="I37" s="151">
        <f t="shared" si="4"/>
        <v>0.5</v>
      </c>
      <c r="J37" s="151">
        <f t="shared" si="5"/>
        <v>0.48472333931407124</v>
      </c>
    </row>
    <row r="38" spans="1:10" s="152" customFormat="1" ht="26.25" customHeight="1" x14ac:dyDescent="0.25">
      <c r="A38" s="145" t="s">
        <v>134</v>
      </c>
      <c r="B38" s="165"/>
      <c r="C38" s="147">
        <v>1</v>
      </c>
      <c r="D38" s="148">
        <v>11320</v>
      </c>
      <c r="E38" s="165"/>
      <c r="F38" s="166">
        <v>0</v>
      </c>
      <c r="G38" s="154" t="s">
        <v>173</v>
      </c>
      <c r="H38" s="165"/>
      <c r="I38" s="155" t="s">
        <v>173</v>
      </c>
      <c r="J38" s="155" t="s">
        <v>173</v>
      </c>
    </row>
    <row r="39" spans="1:10" s="152" customFormat="1" ht="26.25" customHeight="1" x14ac:dyDescent="0.25">
      <c r="A39" s="145" t="s">
        <v>135</v>
      </c>
      <c r="B39" s="165"/>
      <c r="C39" s="147">
        <v>16</v>
      </c>
      <c r="D39" s="148">
        <v>447603</v>
      </c>
      <c r="E39" s="165"/>
      <c r="F39" s="147">
        <v>10</v>
      </c>
      <c r="G39" s="148">
        <v>281147</v>
      </c>
      <c r="H39" s="165"/>
      <c r="I39" s="151">
        <f t="shared" si="4"/>
        <v>0.625</v>
      </c>
      <c r="J39" s="151">
        <f t="shared" si="5"/>
        <v>0.62811688036049806</v>
      </c>
    </row>
    <row r="40" spans="1:10" s="152" customFormat="1" ht="26.25" customHeight="1" x14ac:dyDescent="0.25">
      <c r="A40" s="145" t="s">
        <v>170</v>
      </c>
      <c r="B40" s="165"/>
      <c r="C40" s="147">
        <v>2</v>
      </c>
      <c r="D40" s="148">
        <v>75000</v>
      </c>
      <c r="E40" s="165"/>
      <c r="F40" s="147">
        <v>1</v>
      </c>
      <c r="G40" s="148">
        <v>25000</v>
      </c>
      <c r="H40" s="165"/>
      <c r="I40" s="151">
        <f t="shared" si="4"/>
        <v>0.5</v>
      </c>
      <c r="J40" s="151">
        <f t="shared" si="5"/>
        <v>0.33333333333333331</v>
      </c>
    </row>
    <row r="41" spans="1:10" s="152" customFormat="1" ht="26.25" customHeight="1" x14ac:dyDescent="0.25">
      <c r="A41" s="145" t="s">
        <v>136</v>
      </c>
      <c r="B41" s="165"/>
      <c r="C41" s="147">
        <v>26</v>
      </c>
      <c r="D41" s="148">
        <v>639200</v>
      </c>
      <c r="E41" s="165"/>
      <c r="F41" s="147">
        <v>11</v>
      </c>
      <c r="G41" s="148">
        <v>203943</v>
      </c>
      <c r="H41" s="165"/>
      <c r="I41" s="151">
        <f t="shared" si="4"/>
        <v>0.42307692307692307</v>
      </c>
      <c r="J41" s="151">
        <f t="shared" si="5"/>
        <v>0.31905976220275345</v>
      </c>
    </row>
    <row r="42" spans="1:10" s="152" customFormat="1" ht="26.25" customHeight="1" x14ac:dyDescent="0.25">
      <c r="A42" s="145" t="s">
        <v>171</v>
      </c>
      <c r="B42" s="165"/>
      <c r="C42" s="147">
        <v>5</v>
      </c>
      <c r="D42" s="148">
        <v>123551</v>
      </c>
      <c r="E42" s="165"/>
      <c r="F42" s="147">
        <v>1</v>
      </c>
      <c r="G42" s="148">
        <v>38015</v>
      </c>
      <c r="H42" s="165"/>
      <c r="I42" s="151">
        <f t="shared" si="4"/>
        <v>0.2</v>
      </c>
      <c r="J42" s="151">
        <f t="shared" si="5"/>
        <v>0.307686704275967</v>
      </c>
    </row>
    <row r="43" spans="1:10" s="152" customFormat="1" ht="26.25" customHeight="1" x14ac:dyDescent="0.25">
      <c r="A43" s="145" t="s">
        <v>137</v>
      </c>
      <c r="B43" s="165"/>
      <c r="C43" s="147">
        <v>44</v>
      </c>
      <c r="D43" s="148">
        <v>1054085</v>
      </c>
      <c r="E43" s="165"/>
      <c r="F43" s="147">
        <v>33</v>
      </c>
      <c r="G43" s="148">
        <v>841361</v>
      </c>
      <c r="H43" s="165"/>
      <c r="I43" s="151">
        <f t="shared" si="4"/>
        <v>0.75</v>
      </c>
      <c r="J43" s="151">
        <f t="shared" si="5"/>
        <v>0.79819084798664242</v>
      </c>
    </row>
    <row r="44" spans="1:10" s="152" customFormat="1" ht="26.25" customHeight="1" x14ac:dyDescent="0.25">
      <c r="A44" s="145" t="s">
        <v>172</v>
      </c>
      <c r="B44" s="165"/>
      <c r="C44" s="147">
        <v>2</v>
      </c>
      <c r="D44" s="148">
        <v>27855</v>
      </c>
      <c r="E44" s="165"/>
      <c r="F44" s="147">
        <v>2</v>
      </c>
      <c r="G44" s="148">
        <v>27855</v>
      </c>
      <c r="H44" s="165"/>
      <c r="I44" s="151">
        <f t="shared" si="4"/>
        <v>1</v>
      </c>
      <c r="J44" s="151">
        <f t="shared" si="5"/>
        <v>1</v>
      </c>
    </row>
    <row r="45" spans="1:10" s="152" customFormat="1" ht="26.25" customHeight="1" x14ac:dyDescent="0.25">
      <c r="A45" s="145" t="s">
        <v>138</v>
      </c>
      <c r="B45" s="165"/>
      <c r="C45" s="147">
        <v>16</v>
      </c>
      <c r="D45" s="148">
        <v>480764</v>
      </c>
      <c r="E45" s="165"/>
      <c r="F45" s="147">
        <v>8</v>
      </c>
      <c r="G45" s="148">
        <v>219489</v>
      </c>
      <c r="H45" s="165"/>
      <c r="I45" s="151">
        <f t="shared" si="4"/>
        <v>0.5</v>
      </c>
      <c r="J45" s="151">
        <f t="shared" si="5"/>
        <v>0.45654208717790851</v>
      </c>
    </row>
    <row r="46" spans="1:10" s="152" customFormat="1" ht="26.25" customHeight="1" x14ac:dyDescent="0.25">
      <c r="A46" s="145" t="s">
        <v>139</v>
      </c>
      <c r="B46" s="165"/>
      <c r="C46" s="147">
        <v>5</v>
      </c>
      <c r="D46" s="148">
        <v>79305</v>
      </c>
      <c r="E46" s="165"/>
      <c r="F46" s="147">
        <v>3</v>
      </c>
      <c r="G46" s="148">
        <v>47256</v>
      </c>
      <c r="H46" s="165"/>
      <c r="I46" s="151">
        <f t="shared" si="4"/>
        <v>0.6</v>
      </c>
      <c r="J46" s="151">
        <f t="shared" si="5"/>
        <v>0.59587667864573479</v>
      </c>
    </row>
    <row r="47" spans="1:10" s="152" customFormat="1" ht="26.25" customHeight="1" x14ac:dyDescent="0.25">
      <c r="A47" s="145" t="s">
        <v>140</v>
      </c>
      <c r="B47" s="165"/>
      <c r="C47" s="147">
        <v>22</v>
      </c>
      <c r="D47" s="148">
        <v>579162</v>
      </c>
      <c r="E47" s="165"/>
      <c r="F47" s="147">
        <v>14</v>
      </c>
      <c r="G47" s="148">
        <v>387656</v>
      </c>
      <c r="H47" s="165"/>
      <c r="I47" s="151">
        <f t="shared" si="4"/>
        <v>0.63636363636363635</v>
      </c>
      <c r="J47" s="151">
        <f t="shared" si="5"/>
        <v>0.66933949395851244</v>
      </c>
    </row>
    <row r="48" spans="1:10" s="152" customFormat="1" ht="26.25" customHeight="1" x14ac:dyDescent="0.25">
      <c r="A48" s="170" t="s">
        <v>231</v>
      </c>
      <c r="B48" s="165"/>
      <c r="C48" s="147">
        <v>2</v>
      </c>
      <c r="D48" s="148">
        <v>64581</v>
      </c>
      <c r="E48" s="165"/>
      <c r="F48" s="147">
        <v>1</v>
      </c>
      <c r="G48" s="148">
        <v>40306</v>
      </c>
      <c r="H48" s="165"/>
      <c r="I48" s="151">
        <f>F48/C48</f>
        <v>0.5</v>
      </c>
      <c r="J48" s="151">
        <f>G48/D48</f>
        <v>0.62411545191310136</v>
      </c>
    </row>
    <row r="49" spans="1:10" s="152" customFormat="1" ht="26.25" customHeight="1" x14ac:dyDescent="0.25">
      <c r="A49" s="145" t="s">
        <v>141</v>
      </c>
      <c r="B49" s="165"/>
      <c r="C49" s="147">
        <v>6</v>
      </c>
      <c r="D49" s="148">
        <v>114755</v>
      </c>
      <c r="E49" s="165"/>
      <c r="F49" s="147">
        <v>3</v>
      </c>
      <c r="G49" s="148">
        <v>61771</v>
      </c>
      <c r="H49" s="165"/>
      <c r="I49" s="151">
        <f t="shared" si="4"/>
        <v>0.5</v>
      </c>
      <c r="J49" s="151">
        <f t="shared" si="5"/>
        <v>0.53828591346782273</v>
      </c>
    </row>
    <row r="50" spans="1:10" s="152" customFormat="1" ht="26.25" customHeight="1" x14ac:dyDescent="0.25">
      <c r="A50" s="145" t="s">
        <v>142</v>
      </c>
      <c r="B50" s="165"/>
      <c r="C50" s="147">
        <v>7</v>
      </c>
      <c r="D50" s="148">
        <v>198420</v>
      </c>
      <c r="E50" s="165"/>
      <c r="F50" s="147">
        <v>7</v>
      </c>
      <c r="G50" s="148">
        <v>178978</v>
      </c>
      <c r="H50" s="165"/>
      <c r="I50" s="151">
        <f t="shared" si="4"/>
        <v>1</v>
      </c>
      <c r="J50" s="151">
        <f t="shared" si="5"/>
        <v>0.90201592581393009</v>
      </c>
    </row>
    <row r="51" spans="1:10" s="152" customFormat="1" ht="26.25" customHeight="1" x14ac:dyDescent="0.25">
      <c r="A51" s="145" t="s">
        <v>143</v>
      </c>
      <c r="B51" s="165"/>
      <c r="C51" s="147">
        <v>5</v>
      </c>
      <c r="D51" s="148">
        <v>207324</v>
      </c>
      <c r="E51" s="165"/>
      <c r="F51" s="147">
        <v>2</v>
      </c>
      <c r="G51" s="148">
        <v>49511</v>
      </c>
      <c r="H51" s="165"/>
      <c r="I51" s="151">
        <f t="shared" si="4"/>
        <v>0.4</v>
      </c>
      <c r="J51" s="151">
        <f t="shared" si="5"/>
        <v>0.23880978564951477</v>
      </c>
    </row>
    <row r="52" spans="1:10" ht="15.75" x14ac:dyDescent="0.3">
      <c r="A52" s="117"/>
      <c r="B52" s="86"/>
      <c r="C52" s="87"/>
      <c r="D52" s="179"/>
      <c r="E52" s="86"/>
      <c r="F52" s="162"/>
      <c r="G52" s="183"/>
      <c r="H52" s="86"/>
      <c r="I52" s="118"/>
      <c r="J52" s="118"/>
    </row>
    <row r="53" spans="1:10" ht="26.25" customHeight="1" x14ac:dyDescent="0.25">
      <c r="A53" s="171" t="s">
        <v>85</v>
      </c>
      <c r="B53" s="172"/>
      <c r="C53" s="173">
        <f>SUM(C8:C51)</f>
        <v>701</v>
      </c>
      <c r="D53" s="180">
        <f t="shared" ref="D53:E53" si="6">SUM(D8:D51)</f>
        <v>17792493</v>
      </c>
      <c r="E53" s="172">
        <f t="shared" si="6"/>
        <v>0</v>
      </c>
      <c r="F53" s="173">
        <f>SUM(F8:F52)</f>
        <v>394</v>
      </c>
      <c r="G53" s="180">
        <f>SUM(G8:G52)</f>
        <v>9437770</v>
      </c>
      <c r="H53" s="172"/>
      <c r="I53" s="174">
        <f>F53/C53</f>
        <v>0.56205420827389441</v>
      </c>
      <c r="J53" s="174">
        <f>G53/D53</f>
        <v>0.5304355044568515</v>
      </c>
    </row>
    <row r="55" spans="1:10" x14ac:dyDescent="0.35">
      <c r="A55" s="6" t="s">
        <v>225</v>
      </c>
    </row>
  </sheetData>
  <mergeCells count="6">
    <mergeCell ref="A1:J1"/>
    <mergeCell ref="A2:J2"/>
    <mergeCell ref="A3:J3"/>
    <mergeCell ref="C5:D5"/>
    <mergeCell ref="F5:G5"/>
    <mergeCell ref="A5:A6"/>
  </mergeCells>
  <pageMargins left="0.25" right="0.25" top="0.75" bottom="0.75" header="0.3" footer="0.3"/>
  <pageSetup scale="67" orientation="landscape" r:id="rId1"/>
  <ignoredErrors>
    <ignoredError sqref="I53:J53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opLeftCell="A2" workbookViewId="0">
      <selection activeCell="D19" sqref="D19"/>
    </sheetView>
  </sheetViews>
  <sheetFormatPr defaultRowHeight="15" x14ac:dyDescent="0.25"/>
  <cols>
    <col min="1" max="1" width="24.85546875" customWidth="1"/>
    <col min="2" max="2" width="1.42578125" customWidth="1"/>
    <col min="3" max="3" width="17.42578125" style="8" customWidth="1"/>
    <col min="4" max="4" width="17.42578125" style="24" customWidth="1"/>
    <col min="5" max="5" width="1.42578125" style="8" customWidth="1"/>
    <col min="6" max="6" width="17.42578125" style="8" customWidth="1"/>
    <col min="7" max="7" width="17.42578125" style="24" customWidth="1"/>
    <col min="8" max="8" width="1.42578125" style="8" customWidth="1"/>
    <col min="9" max="10" width="20.140625" style="34" customWidth="1"/>
  </cols>
  <sheetData>
    <row r="1" spans="1:10" ht="16.5" x14ac:dyDescent="0.3">
      <c r="A1" s="73" t="s">
        <v>144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16.5" x14ac:dyDescent="0.3">
      <c r="A2" s="72" t="s">
        <v>187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18" x14ac:dyDescent="0.25">
      <c r="A3" s="71" t="s">
        <v>147</v>
      </c>
      <c r="B3" s="71"/>
      <c r="C3" s="71"/>
      <c r="D3" s="71"/>
      <c r="E3" s="71"/>
      <c r="F3" s="71"/>
      <c r="G3" s="71"/>
      <c r="H3" s="71"/>
      <c r="I3" s="71"/>
      <c r="J3" s="71"/>
    </row>
    <row r="4" spans="1:10" ht="15.75" x14ac:dyDescent="0.3">
      <c r="A4" s="11"/>
      <c r="B4" s="11"/>
      <c r="C4" s="22"/>
      <c r="D4" s="43"/>
      <c r="E4" s="39"/>
      <c r="F4" s="22"/>
      <c r="G4" s="43"/>
      <c r="H4" s="40"/>
      <c r="I4" s="45"/>
      <c r="J4" s="46"/>
    </row>
    <row r="5" spans="1:10" ht="30" x14ac:dyDescent="0.3">
      <c r="A5" s="131" t="s">
        <v>148</v>
      </c>
      <c r="B5" s="15"/>
      <c r="C5" s="74" t="s">
        <v>54</v>
      </c>
      <c r="D5" s="75"/>
      <c r="E5" s="41"/>
      <c r="F5" s="74" t="s">
        <v>55</v>
      </c>
      <c r="G5" s="75"/>
      <c r="H5" s="15"/>
      <c r="I5" s="47" t="s">
        <v>56</v>
      </c>
      <c r="J5" s="48" t="s">
        <v>57</v>
      </c>
    </row>
    <row r="6" spans="1:10" ht="15.75" x14ac:dyDescent="0.3">
      <c r="A6" s="132"/>
      <c r="B6" s="19"/>
      <c r="C6" s="23" t="s">
        <v>59</v>
      </c>
      <c r="D6" s="44" t="s">
        <v>60</v>
      </c>
      <c r="E6" s="41"/>
      <c r="F6" s="25" t="s">
        <v>59</v>
      </c>
      <c r="G6" s="44" t="s">
        <v>60</v>
      </c>
      <c r="H6" s="15"/>
      <c r="I6" s="49" t="s">
        <v>61</v>
      </c>
      <c r="J6" s="50" t="s">
        <v>61</v>
      </c>
    </row>
    <row r="7" spans="1:10" ht="15.75" x14ac:dyDescent="0.3">
      <c r="A7" s="19"/>
      <c r="B7" s="19"/>
      <c r="C7" s="133"/>
      <c r="D7" s="163"/>
      <c r="E7" s="41"/>
      <c r="F7" s="76"/>
      <c r="G7" s="163"/>
      <c r="H7" s="15"/>
      <c r="I7" s="164"/>
      <c r="J7" s="164"/>
    </row>
    <row r="8" spans="1:10" s="152" customFormat="1" ht="26.25" customHeight="1" x14ac:dyDescent="0.25">
      <c r="A8" s="145" t="s">
        <v>149</v>
      </c>
      <c r="B8" s="145"/>
      <c r="C8" s="175">
        <v>385</v>
      </c>
      <c r="D8" s="177">
        <v>9800944</v>
      </c>
      <c r="E8" s="175"/>
      <c r="F8" s="175">
        <v>232</v>
      </c>
      <c r="G8" s="154">
        <v>5471792</v>
      </c>
      <c r="H8" s="175"/>
      <c r="I8" s="151">
        <f>F8/C8</f>
        <v>0.60259740259740258</v>
      </c>
      <c r="J8" s="151">
        <f>G8/D8</f>
        <v>0.55829234408440653</v>
      </c>
    </row>
    <row r="9" spans="1:10" s="152" customFormat="1" ht="26.25" customHeight="1" x14ac:dyDescent="0.25">
      <c r="A9" s="145" t="s">
        <v>150</v>
      </c>
      <c r="B9" s="145"/>
      <c r="C9" s="175">
        <v>316</v>
      </c>
      <c r="D9" s="177">
        <v>7991549</v>
      </c>
      <c r="E9" s="175"/>
      <c r="F9" s="175">
        <v>162</v>
      </c>
      <c r="G9" s="154">
        <v>3965978</v>
      </c>
      <c r="H9" s="175"/>
      <c r="I9" s="151">
        <f t="shared" ref="I9" si="0">F9/C9</f>
        <v>0.51265822784810122</v>
      </c>
      <c r="J9" s="151">
        <f t="shared" ref="J9" si="1">G9/D9</f>
        <v>0.49627149880454968</v>
      </c>
    </row>
    <row r="10" spans="1:10" ht="15.75" x14ac:dyDescent="0.3">
      <c r="A10" s="117"/>
      <c r="B10" s="117"/>
      <c r="C10" s="87"/>
      <c r="D10" s="143"/>
      <c r="E10" s="87"/>
      <c r="F10" s="87"/>
      <c r="G10" s="143"/>
      <c r="H10" s="87"/>
      <c r="I10" s="118"/>
      <c r="J10" s="118"/>
    </row>
    <row r="11" spans="1:10" ht="30.75" customHeight="1" x14ac:dyDescent="0.25">
      <c r="A11" s="171" t="s">
        <v>85</v>
      </c>
      <c r="B11" s="172"/>
      <c r="C11" s="173">
        <f>SUM(C8:C10)</f>
        <v>701</v>
      </c>
      <c r="D11" s="178">
        <f>SUM(D8:D10)</f>
        <v>17792493</v>
      </c>
      <c r="E11" s="176"/>
      <c r="F11" s="173">
        <f>SUM(F8:F10)</f>
        <v>394</v>
      </c>
      <c r="G11" s="178">
        <f>SUM(G8:G10)</f>
        <v>9437770</v>
      </c>
      <c r="H11" s="176"/>
      <c r="I11" s="174">
        <f>F11/C11</f>
        <v>0.56205420827389441</v>
      </c>
      <c r="J11" s="174">
        <f>G11/D11</f>
        <v>0.5304355044568515</v>
      </c>
    </row>
    <row r="13" spans="1:10" x14ac:dyDescent="0.35">
      <c r="A13" s="6" t="s">
        <v>225</v>
      </c>
    </row>
  </sheetData>
  <mergeCells count="6">
    <mergeCell ref="A1:J1"/>
    <mergeCell ref="A2:J2"/>
    <mergeCell ref="A3:J3"/>
    <mergeCell ref="C5:D5"/>
    <mergeCell ref="F5:G5"/>
    <mergeCell ref="A5:A6"/>
  </mergeCells>
  <pageMargins left="0.7" right="0.7" top="0.75" bottom="0.75" header="0.3" footer="0.3"/>
  <pageSetup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workbookViewId="0">
      <selection sqref="A1:J1"/>
    </sheetView>
  </sheetViews>
  <sheetFormatPr defaultRowHeight="15" x14ac:dyDescent="0.25"/>
  <cols>
    <col min="1" max="1" width="45.85546875" customWidth="1"/>
    <col min="2" max="2" width="1.7109375" customWidth="1"/>
    <col min="3" max="3" width="17.42578125" style="8" customWidth="1"/>
    <col min="4" max="4" width="17.42578125" style="142" customWidth="1"/>
    <col min="5" max="5" width="1.7109375" style="8" customWidth="1"/>
    <col min="6" max="6" width="17.42578125" style="8" customWidth="1"/>
    <col min="7" max="7" width="17.42578125" style="142" customWidth="1"/>
    <col min="8" max="8" width="1.7109375" style="8" customWidth="1"/>
    <col min="9" max="10" width="20.140625" style="34" customWidth="1"/>
  </cols>
  <sheetData>
    <row r="1" spans="1:10" ht="16.5" x14ac:dyDescent="0.3">
      <c r="A1" s="73" t="s">
        <v>145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16.5" x14ac:dyDescent="0.3">
      <c r="A2" s="72" t="s">
        <v>187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18" x14ac:dyDescent="0.25">
      <c r="A3" s="71" t="s">
        <v>151</v>
      </c>
      <c r="B3" s="71"/>
      <c r="C3" s="71"/>
      <c r="D3" s="71"/>
      <c r="E3" s="71"/>
      <c r="F3" s="71"/>
      <c r="G3" s="71"/>
      <c r="H3" s="71"/>
      <c r="I3" s="71"/>
      <c r="J3" s="71"/>
    </row>
    <row r="4" spans="1:10" ht="15.75" x14ac:dyDescent="0.3">
      <c r="A4" s="11"/>
      <c r="B4" s="11"/>
      <c r="C4" s="22"/>
      <c r="D4" s="137"/>
      <c r="E4" s="39"/>
      <c r="F4" s="22"/>
      <c r="G4" s="137"/>
      <c r="H4" s="40"/>
      <c r="I4" s="45"/>
      <c r="J4" s="46"/>
    </row>
    <row r="5" spans="1:10" ht="30" x14ac:dyDescent="0.3">
      <c r="A5" s="192" t="s">
        <v>152</v>
      </c>
      <c r="B5" s="15"/>
      <c r="C5" s="74" t="s">
        <v>54</v>
      </c>
      <c r="D5" s="75"/>
      <c r="E5" s="41"/>
      <c r="F5" s="74" t="s">
        <v>55</v>
      </c>
      <c r="G5" s="75"/>
      <c r="H5" s="15"/>
      <c r="I5" s="47" t="s">
        <v>56</v>
      </c>
      <c r="J5" s="48" t="s">
        <v>57</v>
      </c>
    </row>
    <row r="6" spans="1:10" ht="15.75" x14ac:dyDescent="0.3">
      <c r="A6" s="193"/>
      <c r="B6" s="19"/>
      <c r="C6" s="23" t="s">
        <v>59</v>
      </c>
      <c r="D6" s="138" t="s">
        <v>60</v>
      </c>
      <c r="E6" s="41"/>
      <c r="F6" s="25" t="s">
        <v>59</v>
      </c>
      <c r="G6" s="138" t="s">
        <v>60</v>
      </c>
      <c r="H6" s="15"/>
      <c r="I6" s="49" t="s">
        <v>61</v>
      </c>
      <c r="J6" s="50" t="s">
        <v>61</v>
      </c>
    </row>
    <row r="7" spans="1:10" ht="15.75" x14ac:dyDescent="0.3">
      <c r="A7" s="19"/>
      <c r="B7" s="19"/>
      <c r="C7" s="133"/>
      <c r="D7" s="139"/>
      <c r="E7" s="41"/>
      <c r="F7" s="76"/>
      <c r="G7" s="139"/>
      <c r="H7" s="15"/>
      <c r="I7" s="164"/>
      <c r="J7" s="164"/>
    </row>
    <row r="8" spans="1:10" s="152" customFormat="1" ht="27" customHeight="1" x14ac:dyDescent="0.25">
      <c r="A8" s="145" t="s">
        <v>153</v>
      </c>
      <c r="B8" s="145"/>
      <c r="C8" s="175">
        <v>571</v>
      </c>
      <c r="D8" s="154">
        <v>14796996</v>
      </c>
      <c r="E8" s="175"/>
      <c r="F8" s="175">
        <v>316</v>
      </c>
      <c r="G8" s="154">
        <v>7617609</v>
      </c>
      <c r="H8" s="175"/>
      <c r="I8" s="151">
        <f>F8/C8</f>
        <v>0.55341506129597196</v>
      </c>
      <c r="J8" s="151">
        <f>G8/D8</f>
        <v>0.51480780288107131</v>
      </c>
    </row>
    <row r="9" spans="1:10" s="152" customFormat="1" ht="27" customHeight="1" x14ac:dyDescent="0.25">
      <c r="A9" s="145" t="s">
        <v>154</v>
      </c>
      <c r="B9" s="145"/>
      <c r="C9" s="175">
        <v>130</v>
      </c>
      <c r="D9" s="154">
        <v>2995497</v>
      </c>
      <c r="E9" s="175"/>
      <c r="F9" s="175">
        <v>78</v>
      </c>
      <c r="G9" s="154">
        <v>1820161</v>
      </c>
      <c r="H9" s="175"/>
      <c r="I9" s="151">
        <f>F9/C9</f>
        <v>0.6</v>
      </c>
      <c r="J9" s="151">
        <f>G9/D9</f>
        <v>0.60763238955004795</v>
      </c>
    </row>
    <row r="10" spans="1:10" ht="15.75" x14ac:dyDescent="0.3">
      <c r="A10" s="117"/>
      <c r="B10" s="117"/>
      <c r="C10" s="87"/>
      <c r="D10" s="143"/>
      <c r="E10" s="87"/>
      <c r="F10" s="87"/>
      <c r="G10" s="143"/>
      <c r="H10" s="87"/>
      <c r="I10" s="118"/>
      <c r="J10" s="118"/>
    </row>
    <row r="11" spans="1:10" ht="27" customHeight="1" x14ac:dyDescent="0.25">
      <c r="A11" s="171" t="s">
        <v>85</v>
      </c>
      <c r="B11" s="172"/>
      <c r="C11" s="173">
        <f>SUM(C8:C9)</f>
        <v>701</v>
      </c>
      <c r="D11" s="178">
        <f>SUM(D8:D9)</f>
        <v>17792493</v>
      </c>
      <c r="E11" s="176"/>
      <c r="F11" s="173">
        <f>SUM(F8:F9)</f>
        <v>394</v>
      </c>
      <c r="G11" s="178">
        <f>SUM(G8:G9)</f>
        <v>9437770</v>
      </c>
      <c r="H11" s="176"/>
      <c r="I11" s="174">
        <f>F11/C11</f>
        <v>0.56205420827389441</v>
      </c>
      <c r="J11" s="174">
        <f>G11/D11</f>
        <v>0.5304355044568515</v>
      </c>
    </row>
    <row r="13" spans="1:10" x14ac:dyDescent="0.35">
      <c r="A13" s="6" t="s">
        <v>225</v>
      </c>
    </row>
  </sheetData>
  <mergeCells count="6">
    <mergeCell ref="A1:J1"/>
    <mergeCell ref="A2:J2"/>
    <mergeCell ref="A3:J3"/>
    <mergeCell ref="C5:D5"/>
    <mergeCell ref="F5:G5"/>
    <mergeCell ref="A5:A6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 - Matières</vt:lpstr>
      <vt:lpstr>- 1 -</vt:lpstr>
      <vt:lpstr>- 2  -</vt:lpstr>
      <vt:lpstr>- 3 -</vt:lpstr>
      <vt:lpstr>- 4 -</vt:lpstr>
      <vt:lpstr>- 5-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2013-11-07T14:03:55Z</cp:lastPrinted>
  <dcterms:created xsi:type="dcterms:W3CDTF">2013-10-28T20:08:01Z</dcterms:created>
  <dcterms:modified xsi:type="dcterms:W3CDTF">2017-06-14T14:32:53Z</dcterms:modified>
</cp:coreProperties>
</file>