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8495" windowHeight="10920" tabRatio="599"/>
  </bookViews>
  <sheets>
    <sheet name="Contents - Matières" sheetId="10" r:id="rId1"/>
    <sheet name="- 1 -" sheetId="5" r:id="rId2"/>
    <sheet name="- 2  -" sheetId="6" r:id="rId3"/>
    <sheet name="- 3 -" sheetId="7" r:id="rId4"/>
    <sheet name="- 4 -" sheetId="8" r:id="rId5"/>
    <sheet name="- 5-" sheetId="9" r:id="rId6"/>
  </sheets>
  <definedNames>
    <definedName name="_xlnm._FilterDatabase" localSheetId="1" hidden="1">'- 1 -'!$F$6:$G$130</definedName>
    <definedName name="_xlnm._FilterDatabase" localSheetId="3" hidden="1">'- 3 -'!$I$6:$J$49</definedName>
  </definedNames>
  <calcPr calcId="145621"/>
</workbook>
</file>

<file path=xl/calcChain.xml><?xml version="1.0" encoding="utf-8"?>
<calcChain xmlns="http://schemas.openxmlformats.org/spreadsheetml/2006/main">
  <c r="J43" i="7" l="1"/>
  <c r="I43" i="7"/>
  <c r="J36" i="7"/>
  <c r="I36" i="7"/>
  <c r="J22" i="7"/>
  <c r="I22" i="7"/>
  <c r="J10" i="8" l="1"/>
  <c r="I10" i="8"/>
  <c r="G52" i="7"/>
  <c r="F52" i="7"/>
  <c r="D52" i="7"/>
  <c r="C52" i="7"/>
  <c r="D37" i="6"/>
  <c r="C37" i="6"/>
  <c r="D96" i="5"/>
  <c r="C96" i="5"/>
  <c r="D88" i="5"/>
  <c r="C88" i="5"/>
  <c r="D20" i="5"/>
  <c r="C20" i="5"/>
  <c r="I9" i="7" l="1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3" i="7"/>
  <c r="J23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7" i="7"/>
  <c r="J37" i="7"/>
  <c r="I39" i="7"/>
  <c r="J39" i="7"/>
  <c r="I40" i="7"/>
  <c r="J40" i="7"/>
  <c r="I41" i="7"/>
  <c r="J41" i="7"/>
  <c r="I42" i="7"/>
  <c r="J42" i="7"/>
  <c r="I45" i="7"/>
  <c r="J45" i="7"/>
  <c r="I46" i="7"/>
  <c r="J46" i="7"/>
  <c r="I47" i="7"/>
  <c r="J47" i="7"/>
  <c r="I48" i="7"/>
  <c r="J48" i="7"/>
  <c r="I49" i="7"/>
  <c r="J49" i="7"/>
  <c r="I50" i="7"/>
  <c r="J50" i="7"/>
  <c r="J8" i="7"/>
  <c r="I8" i="7"/>
  <c r="G11" i="9" l="1"/>
  <c r="F11" i="9"/>
  <c r="D11" i="9"/>
  <c r="J11" i="9" s="1"/>
  <c r="C11" i="9"/>
  <c r="J9" i="9"/>
  <c r="I9" i="9"/>
  <c r="J8" i="9"/>
  <c r="I8" i="9"/>
  <c r="G12" i="8"/>
  <c r="F12" i="8"/>
  <c r="D12" i="8"/>
  <c r="C12" i="8"/>
  <c r="I12" i="8" s="1"/>
  <c r="J9" i="8"/>
  <c r="I9" i="8"/>
  <c r="J8" i="8"/>
  <c r="I8" i="8"/>
  <c r="E52" i="7"/>
  <c r="G37" i="6"/>
  <c r="F37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9" i="6"/>
  <c r="I9" i="6"/>
  <c r="J8" i="6"/>
  <c r="I8" i="6"/>
  <c r="D50" i="5"/>
  <c r="C50" i="5"/>
  <c r="D30" i="5"/>
  <c r="C30" i="5"/>
  <c r="D123" i="5"/>
  <c r="C123" i="5"/>
  <c r="D101" i="5"/>
  <c r="D109" i="5"/>
  <c r="C109" i="5"/>
  <c r="C130" i="5" l="1"/>
  <c r="D130" i="5"/>
  <c r="J12" i="8"/>
  <c r="I52" i="7"/>
  <c r="I37" i="6"/>
  <c r="I11" i="9"/>
  <c r="J52" i="7"/>
  <c r="J37" i="6"/>
</calcChain>
</file>

<file path=xl/sharedStrings.xml><?xml version="1.0" encoding="utf-8"?>
<sst xmlns="http://schemas.openxmlformats.org/spreadsheetml/2006/main" count="416" uniqueCount="220">
  <si>
    <t>Université du Québec à Montréal</t>
  </si>
  <si>
    <t>Université du Québec à Trois-Rivières</t>
  </si>
  <si>
    <t>Victoria University, Toronto</t>
  </si>
  <si>
    <t>University of Ottawa</t>
  </si>
  <si>
    <t>The University of British Columbia</t>
  </si>
  <si>
    <t>Simon Fraser University</t>
  </si>
  <si>
    <t>York University</t>
  </si>
  <si>
    <t>University of Guelph</t>
  </si>
  <si>
    <t>Université du Québec en Outaouais</t>
  </si>
  <si>
    <t>University of Waterloo</t>
  </si>
  <si>
    <t>Université de Sherbrooke</t>
  </si>
  <si>
    <t>University of Saskatchewan</t>
  </si>
  <si>
    <t>University of Northern British Columbia</t>
  </si>
  <si>
    <t>Lakehead University</t>
  </si>
  <si>
    <t>Memorial University of Newfoundland</t>
  </si>
  <si>
    <t>University of Windsor</t>
  </si>
  <si>
    <t>Ryerson University</t>
  </si>
  <si>
    <t>Trent University</t>
  </si>
  <si>
    <t>Humber College Institute of Technology and Advanced Learning</t>
  </si>
  <si>
    <t>University of Calgary</t>
  </si>
  <si>
    <t>University of Alberta</t>
  </si>
  <si>
    <t>Carleton University</t>
  </si>
  <si>
    <t>Wilfrid Laurier University</t>
  </si>
  <si>
    <t>Dalhousie University</t>
  </si>
  <si>
    <t>Queen's University</t>
  </si>
  <si>
    <t>Université de Moncton</t>
  </si>
  <si>
    <t>Concordia University</t>
  </si>
  <si>
    <t>The University of Western Ontario</t>
  </si>
  <si>
    <t>Emily Carr University of Art + Design</t>
  </si>
  <si>
    <t>University of Toronto</t>
  </si>
  <si>
    <t>McGill University</t>
  </si>
  <si>
    <t>University of Manitoba</t>
  </si>
  <si>
    <t>University of New Brunswick</t>
  </si>
  <si>
    <t>University of Victoria</t>
  </si>
  <si>
    <t>McMaster University</t>
  </si>
  <si>
    <t>Université de Montréal</t>
  </si>
  <si>
    <t>Laurentian University</t>
  </si>
  <si>
    <t>Université Laval</t>
  </si>
  <si>
    <t>University of Regina</t>
  </si>
  <si>
    <t>OCAD University</t>
  </si>
  <si>
    <t>Mount Allison University</t>
  </si>
  <si>
    <t>Brock University</t>
  </si>
  <si>
    <t>St. Thomas University</t>
  </si>
  <si>
    <t>University of Ontario Institute of Technology</t>
  </si>
  <si>
    <t>King's University College at Western University</t>
  </si>
  <si>
    <t>Mount Saint Vincent University</t>
  </si>
  <si>
    <t>University of Prince Edward Island</t>
  </si>
  <si>
    <t>The University of Winnipeg</t>
  </si>
  <si>
    <t>Royal Military College of Canada</t>
  </si>
  <si>
    <t>University of King's College (Halifax)</t>
  </si>
  <si>
    <t>Saint Paul University</t>
  </si>
  <si>
    <t>Université de Saint-Boniface</t>
  </si>
  <si>
    <t>University of Lethbridge</t>
  </si>
  <si>
    <t>HEC Montréal</t>
  </si>
  <si>
    <t>Université du Québec à Chicoutimi</t>
  </si>
  <si>
    <t>Vancouver Island University</t>
  </si>
  <si>
    <t>Trinity Western University</t>
  </si>
  <si>
    <t>St. Francis Xavier University</t>
  </si>
  <si>
    <t>Thompson Rivers University</t>
  </si>
  <si>
    <t>St. Michael's Hospital</t>
  </si>
  <si>
    <t>Canadian Psychological Association</t>
  </si>
  <si>
    <t>Kwantlen Polytechnic University</t>
  </si>
  <si>
    <t>Table / Tableau 1</t>
  </si>
  <si>
    <t>BY ADMINISTERING ORGANIZATION /  SELON L'ORGANISME ADMINISTRATEUR</t>
  </si>
  <si>
    <t>#</t>
  </si>
  <si>
    <t>$</t>
  </si>
  <si>
    <t>Applications / Demandes</t>
  </si>
  <si>
    <t>Awards / Subventions</t>
  </si>
  <si>
    <t>Success Rate /
Taux de réussite</t>
  </si>
  <si>
    <t>Funding Rate /
Taux de financement</t>
  </si>
  <si>
    <t>Total</t>
  </si>
  <si>
    <t>Institution / Établissement</t>
  </si>
  <si>
    <t>%</t>
  </si>
  <si>
    <t>Success Rate / Taux de réussite</t>
  </si>
  <si>
    <t>Alberta</t>
  </si>
  <si>
    <t>-</t>
  </si>
  <si>
    <t>Total Alberta</t>
  </si>
  <si>
    <t>Manitoba</t>
  </si>
  <si>
    <t>Total Manitoba</t>
  </si>
  <si>
    <t>Saskatchewan</t>
  </si>
  <si>
    <t>Total Saskatchewan</t>
  </si>
  <si>
    <t>British Columbia / Colombie-Britannique</t>
  </si>
  <si>
    <t>Total British Columbia / Colombie-Britannique</t>
  </si>
  <si>
    <t xml:space="preserve">Prince Edward Island / Île-du-Prince-Édouard  </t>
  </si>
  <si>
    <t xml:space="preserve">Newfoundland and Labrador / Terre-Neuve-et-Labrador  </t>
  </si>
  <si>
    <t xml:space="preserve">New Brunswick / Nouveau-Brunswick  </t>
  </si>
  <si>
    <t xml:space="preserve">Total New Brunswick / Nouveau-Brunswick  </t>
  </si>
  <si>
    <t xml:space="preserve">Nova Scotia / Nouvelle-Écosse  </t>
  </si>
  <si>
    <t xml:space="preserve">Total Nova Scotia / Nouvelle-Écosse  </t>
  </si>
  <si>
    <t>Québec</t>
  </si>
  <si>
    <t>Total Québec</t>
  </si>
  <si>
    <t>Ontario</t>
  </si>
  <si>
    <t>Total Ontario</t>
  </si>
  <si>
    <t>Table / Tableau 2</t>
  </si>
  <si>
    <t>BY APPLICATION DISCIPLINE / SELON LA DISCIPLINE DE LA DEMANDE</t>
  </si>
  <si>
    <t xml:space="preserve">Discipline 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</si>
  <si>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</si>
  <si>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</si>
  <si>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</si>
  <si>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</si>
  <si>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</si>
  <si>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</si>
  <si>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</si>
  <si>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</si>
  <si>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</si>
  <si>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</si>
  <si>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</si>
  <si>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</si>
  <si>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</si>
  <si>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</si>
  <si>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</si>
  <si>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</si>
  <si>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</si>
  <si>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</si>
  <si>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</si>
  <si>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</si>
  <si>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</si>
  <si>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</si>
  <si>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</si>
  <si>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</si>
  <si>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</si>
  <si>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</si>
  <si>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3</t>
  </si>
  <si>
    <t>BY APPLICATION RESEARCH AREA / SELON LE DOMAINE DE RECHERCHE DE LA DEMANDE</t>
  </si>
  <si>
    <t>Area of Research /  Domaine de recherche</t>
  </si>
  <si>
    <t>Agriculture / Agriculture</t>
  </si>
  <si>
    <t>Arts and culture / Beaux-arts et culture</t>
  </si>
  <si>
    <t>Canada's Official Languages / Langues officielles du Canada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</si>
  <si>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</si>
  <si>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</si>
  <si>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</si>
  <si>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</si>
  <si>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</si>
  <si>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</si>
  <si>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dév.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</si>
  <si>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</si>
  <si>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</si>
  <si>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</si>
  <si>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</si>
  <si>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</si>
  <si>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</si>
  <si>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</si>
  <si>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</si>
  <si>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</si>
  <si>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</si>
  <si>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Tech. Develop / Innovation, dév. industriel et tech.</t>
  </si>
  <si>
    <t>Law and Justice / Droit et justice</t>
  </si>
  <si>
    <t>Leisure, recreation and tourism / Loisirs et tourisme</t>
  </si>
  <si>
    <t>Management / Gestion</t>
  </si>
  <si>
    <t>Mental Health / Santé mentale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</si>
  <si>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</si>
  <si>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</si>
  <si>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</si>
  <si>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Official Language Minority Communities / Commun. de langue offic en situat minor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</si>
  <si>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</si>
  <si>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</si>
  <si>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</si>
  <si>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</si>
  <si>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</si>
  <si>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</si>
  <si>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</si>
  <si>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</si>
  <si>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Table / Tableau 5</t>
  </si>
  <si>
    <t>BY GENDER /  SELON LE SEXE</t>
  </si>
  <si>
    <t>Gender / Sexe</t>
  </si>
  <si>
    <t>Female / Femmes</t>
  </si>
  <si>
    <t>Male / Hommes</t>
  </si>
  <si>
    <t>BY APPLICATION LANGUAGE / SELON LA LANGUE DE LA DEMANDE</t>
  </si>
  <si>
    <t>Application Language / Langue de la demande</t>
  </si>
  <si>
    <t>English / Anglais</t>
  </si>
  <si>
    <t>French / français</t>
  </si>
  <si>
    <t>Table of Contents / Table des matières</t>
  </si>
  <si>
    <t>Name / Nom</t>
  </si>
  <si>
    <t>List of Tables / Liste de tableaux</t>
  </si>
  <si>
    <t>Table 1</t>
  </si>
  <si>
    <t>BY THE ADMINISTERING ORGANIZATION / SELON L'ORGANISME ADMINISTRATEUR</t>
  </si>
  <si>
    <t>Table 2</t>
  </si>
  <si>
    <t>Table 3</t>
  </si>
  <si>
    <t>Table 4</t>
  </si>
  <si>
    <t>Table 5</t>
  </si>
  <si>
    <t>Literature, Modern Languages and / Littératures et langues modernes</t>
  </si>
  <si>
    <t>Mediaeval Studies / Études médiévales</t>
  </si>
  <si>
    <t>Health / Santé</t>
  </si>
  <si>
    <t>International Relations, Development and / Relations internation., commerce et dév.</t>
  </si>
  <si>
    <t>Poverty / Pauvreté</t>
  </si>
  <si>
    <t>Connection Grants 2018-19 / Subventions Connexion 2018-2019</t>
  </si>
  <si>
    <t>Table / Tableau 4</t>
  </si>
  <si>
    <t>Acadia University</t>
  </si>
  <si>
    <t>Cape Breton University</t>
  </si>
  <si>
    <t>Nova Scotia Community College</t>
  </si>
  <si>
    <t>Université Sainte-Anne</t>
  </si>
  <si>
    <t>Collège de Maisonneuve</t>
  </si>
  <si>
    <t>École nationale d'administration publique</t>
  </si>
  <si>
    <t>Festival International du Film Ethnographique du Québec</t>
  </si>
  <si>
    <t>La Boîte rouge vif</t>
  </si>
  <si>
    <t>Télé-université</t>
  </si>
  <si>
    <t>Université du Québec à Rimouski</t>
  </si>
  <si>
    <t>Université du Québec en Abitibi-Témiscamingue</t>
  </si>
  <si>
    <t>Canadian Association of Research Libraries</t>
  </si>
  <si>
    <t>Canadian Health Libraries Association</t>
  </si>
  <si>
    <t>Canadian Political Science Association</t>
  </si>
  <si>
    <t>JUMP Math</t>
  </si>
  <si>
    <t>Ontario Association of Social Workers</t>
  </si>
  <si>
    <t>Proteus Canada Institute</t>
  </si>
  <si>
    <t>Redeemer University College</t>
  </si>
  <si>
    <t>Seneca College for Applied Arts and Technology</t>
  </si>
  <si>
    <t>University of St. Michael's College</t>
  </si>
  <si>
    <t>Visualizing Impact</t>
  </si>
  <si>
    <t>Brandon University</t>
  </si>
  <si>
    <t>University College of the North</t>
  </si>
  <si>
    <t>Grant MacEwan University</t>
  </si>
  <si>
    <t>PolicyWise for Children &amp; Families</t>
  </si>
  <si>
    <t>Justice Institute of British Columbia</t>
  </si>
  <si>
    <t>University of the Fraser Valley</t>
  </si>
  <si>
    <t>Dechinta Centre for Research and Learning</t>
  </si>
  <si>
    <t>Unknown / Inconnu</t>
  </si>
  <si>
    <t>CSP - 2019-05-06</t>
  </si>
  <si>
    <t xml:space="preserve">Northwest Territories / Territoires du Nord-Ouest </t>
  </si>
  <si>
    <t>Productivity / Productivité</t>
  </si>
  <si>
    <t>Fisheries / Pêches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</si>
</sst>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_-* #,##0.0_-;\-* #,##0.0_-;_-* &quot;-&quot;?_-;_-@_-"/>
    <numFmt numFmtId="169" formatCode="_-&quot;$&quot;* #,##0_-;\-&quot;$&quot;* #,##0_-;_-&quot;$&quot;* &quot;-&quot;??_-;_-@_-"/>
    <numFmt numFmtId="170" formatCode="_(&quot;$&quot;* #,##0_);_(&quot;$&quot;* \(#,##0\);_(&quot;$&quot;* &quot;-&quot;??_);_(@_)"/>
    <numFmt numFmtId="172" formatCode="_-* #,##0_-;\-* #,##0_-;_-* &quot;-&quot;??_-;_-@_-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1"/>
      <name val="Trebuchet MS"/>
      <family val="2"/>
    </font>
    <font>
      <i/>
      <sz val="10"/>
      <name val="Tms Rmn"/>
    </font>
    <font>
      <b/>
      <sz val="12"/>
      <name val="Trebuchet MS"/>
      <family val="2"/>
    </font>
    <font>
      <b/>
      <sz val="10"/>
      <name val="Trebuchet MS"/>
      <family val="2"/>
    </font>
    <font>
      <sz val="10"/>
      <color rgb="FFFF0000"/>
      <name val="Trebuchet MS"/>
      <family val="2"/>
    </font>
    <font>
      <sz val="10"/>
      <name val="Trebuchet MS"/>
      <family val="2"/>
    </font>
    <font>
      <sz val="10"/>
      <color rgb="FF000000"/>
      <name val="Arial"/>
      <family val="2"/>
    </font>
    <font>
      <b/>
      <sz val="10"/>
      <color indexed="8"/>
      <name val="Trebuchet MS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00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3">
    <xf numFmtId="0" fontId="0" fillId="0" borderId="0" xfId="0"/>
    <xf numFmtId="167" fontId="7" fillId="0" borderId="0" xfId="3" applyNumberFormat="1" applyFont="1" applyFill="1" applyAlignment="1">
      <alignment horizontal="centerContinuous"/>
    </xf>
    <xf numFmtId="164" fontId="8" fillId="0" borderId="0" xfId="5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Continuous"/>
    </xf>
    <xf numFmtId="164" fontId="9" fillId="0" borderId="0" xfId="5" applyNumberFormat="1" applyFont="1" applyFill="1" applyAlignment="1">
      <alignment horizontal="center"/>
    </xf>
    <xf numFmtId="165" fontId="9" fillId="0" borderId="0" xfId="6" applyNumberFormat="1" applyFont="1" applyFill="1" applyAlignment="1">
      <alignment horizontal="center"/>
    </xf>
    <xf numFmtId="0" fontId="9" fillId="0" borderId="0" xfId="3" applyFont="1" applyFill="1" applyAlignment="1">
      <alignment horizontal="centerContinuous"/>
    </xf>
    <xf numFmtId="168" fontId="9" fillId="0" borderId="0" xfId="3" applyNumberFormat="1" applyFont="1" applyFill="1" applyAlignment="1">
      <alignment horizontal="center"/>
    </xf>
    <xf numFmtId="168" fontId="9" fillId="0" borderId="0" xfId="3" applyNumberFormat="1" applyFont="1" applyFill="1" applyBorder="1" applyAlignment="1">
      <alignment horizontal="center"/>
    </xf>
    <xf numFmtId="0" fontId="9" fillId="0" borderId="0" xfId="3" applyFont="1" applyFill="1"/>
    <xf numFmtId="0" fontId="7" fillId="2" borderId="3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164" fontId="7" fillId="0" borderId="0" xfId="3" applyNumberFormat="1" applyFont="1" applyFill="1" applyBorder="1" applyAlignment="1"/>
    <xf numFmtId="168" fontId="7" fillId="2" borderId="4" xfId="2" applyNumberFormat="1" applyFont="1" applyFill="1" applyBorder="1" applyAlignment="1">
      <alignment horizontal="center" wrapText="1"/>
    </xf>
    <xf numFmtId="168" fontId="7" fillId="2" borderId="5" xfId="7" applyNumberFormat="1" applyFont="1" applyFill="1" applyBorder="1" applyAlignment="1">
      <alignment horizontal="center" wrapText="1"/>
    </xf>
    <xf numFmtId="0" fontId="9" fillId="0" borderId="0" xfId="3" applyFont="1" applyFill="1" applyBorder="1"/>
    <xf numFmtId="0" fontId="7" fillId="2" borderId="10" xfId="3" applyFont="1" applyFill="1" applyBorder="1"/>
    <xf numFmtId="0" fontId="7" fillId="0" borderId="0" xfId="3" applyFont="1" applyFill="1" applyBorder="1"/>
    <xf numFmtId="164" fontId="7" fillId="0" borderId="0" xfId="3" applyNumberFormat="1" applyFont="1" applyFill="1" applyBorder="1" applyAlignment="1">
      <alignment horizontal="right"/>
    </xf>
    <xf numFmtId="164" fontId="7" fillId="2" borderId="11" xfId="8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right"/>
    </xf>
    <xf numFmtId="0" fontId="7" fillId="2" borderId="11" xfId="2" applyFont="1" applyFill="1" applyBorder="1" applyAlignment="1">
      <alignment horizontal="center"/>
    </xf>
    <xf numFmtId="0" fontId="7" fillId="2" borderId="12" xfId="2" applyFont="1" applyFill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0" fontId="7" fillId="4" borderId="0" xfId="3" applyFont="1" applyFill="1" applyBorder="1" applyAlignment="1">
      <alignment horizontal="left"/>
    </xf>
    <xf numFmtId="0" fontId="7" fillId="0" borderId="0" xfId="4" applyFont="1" applyFill="1" applyBorder="1" applyAlignment="1">
      <alignment horizontal="left" vertical="top"/>
    </xf>
    <xf numFmtId="0" fontId="7" fillId="4" borderId="0" xfId="4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0" fontId="11" fillId="4" borderId="0" xfId="3" applyFont="1" applyFill="1" applyBorder="1" applyAlignment="1">
      <alignment horizontal="left"/>
    </xf>
    <xf numFmtId="167" fontId="9" fillId="0" borderId="0" xfId="2" applyNumberFormat="1" applyFont="1" applyAlignment="1">
      <alignment horizontal="left"/>
    </xf>
    <xf numFmtId="164" fontId="9" fillId="0" borderId="0" xfId="3" applyNumberFormat="1" applyFont="1" applyFill="1" applyAlignment="1">
      <alignment horizontal="center"/>
    </xf>
    <xf numFmtId="0" fontId="9" fillId="0" borderId="0" xfId="3" applyFont="1" applyFill="1" applyAlignment="1">
      <alignment horizontal="center"/>
    </xf>
    <xf numFmtId="164" fontId="7" fillId="0" borderId="0" xfId="3" applyNumberFormat="1" applyFont="1" applyFill="1" applyBorder="1" applyAlignment="1">
      <alignment horizontal="center"/>
    </xf>
    <xf numFmtId="164" fontId="7" fillId="2" borderId="11" xfId="5" applyNumberFormat="1" applyFont="1" applyFill="1" applyBorder="1" applyAlignment="1">
      <alignment horizontal="center"/>
    </xf>
    <xf numFmtId="165" fontId="9" fillId="0" borderId="0" xfId="6" applyFont="1" applyFill="1" applyAlignment="1">
      <alignment horizontal="center"/>
    </xf>
    <xf numFmtId="9" fontId="9" fillId="0" borderId="0" xfId="7" applyFont="1" applyFill="1" applyAlignment="1">
      <alignment horizontal="center"/>
    </xf>
    <xf numFmtId="9" fontId="9" fillId="0" borderId="0" xfId="7" applyFont="1" applyFill="1" applyBorder="1" applyAlignment="1">
      <alignment horizontal="center"/>
    </xf>
    <xf numFmtId="9" fontId="7" fillId="2" borderId="4" xfId="7" applyFont="1" applyFill="1" applyBorder="1" applyAlignment="1">
      <alignment horizontal="center" wrapText="1"/>
    </xf>
    <xf numFmtId="9" fontId="7" fillId="2" borderId="5" xfId="7" applyFont="1" applyFill="1" applyBorder="1" applyAlignment="1">
      <alignment horizontal="center" wrapText="1"/>
    </xf>
    <xf numFmtId="165" fontId="7" fillId="2" borderId="12" xfId="6" applyFont="1" applyFill="1" applyBorder="1" applyAlignment="1">
      <alignment horizontal="center"/>
    </xf>
    <xf numFmtId="9" fontId="7" fillId="2" borderId="11" xfId="7" applyFont="1" applyFill="1" applyBorder="1" applyAlignment="1">
      <alignment horizontal="center"/>
    </xf>
    <xf numFmtId="9" fontId="7" fillId="2" borderId="12" xfId="7" applyFont="1" applyFill="1" applyBorder="1" applyAlignment="1">
      <alignment horizontal="center"/>
    </xf>
    <xf numFmtId="0" fontId="9" fillId="0" borderId="0" xfId="2" applyFont="1" applyBorder="1" applyAlignment="1">
      <alignment horizontal="left"/>
    </xf>
    <xf numFmtId="0" fontId="9" fillId="0" borderId="0" xfId="2" applyFont="1" applyFill="1" applyBorder="1" applyAlignment="1">
      <alignment horizontal="left" vertical="top"/>
    </xf>
    <xf numFmtId="0" fontId="9" fillId="0" borderId="0" xfId="2" applyFont="1" applyAlignment="1">
      <alignment horizontal="center"/>
    </xf>
    <xf numFmtId="0" fontId="9" fillId="0" borderId="0" xfId="2" applyFont="1" applyFill="1" applyBorder="1" applyAlignment="1">
      <alignment horizontal="left"/>
    </xf>
    <xf numFmtId="164" fontId="7" fillId="0" borderId="0" xfId="8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64" fontId="7" fillId="0" borderId="0" xfId="5" applyNumberFormat="1" applyFont="1" applyFill="1" applyBorder="1" applyAlignment="1">
      <alignment horizontal="center"/>
    </xf>
    <xf numFmtId="165" fontId="7" fillId="0" borderId="0" xfId="6" applyFont="1" applyFill="1" applyBorder="1" applyAlignment="1">
      <alignment horizontal="center"/>
    </xf>
    <xf numFmtId="9" fontId="7" fillId="0" borderId="0" xfId="7" applyFont="1" applyFill="1" applyBorder="1" applyAlignment="1">
      <alignment horizontal="center"/>
    </xf>
    <xf numFmtId="167" fontId="9" fillId="0" borderId="0" xfId="2" applyNumberFormat="1" applyFont="1" applyFill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167" fontId="6" fillId="0" borderId="0" xfId="4" applyNumberFormat="1" applyFont="1" applyFill="1" applyAlignment="1">
      <alignment horizontal="center" vertical="top"/>
    </xf>
    <xf numFmtId="164" fontId="7" fillId="2" borderId="4" xfId="5" applyNumberFormat="1" applyFont="1" applyFill="1" applyBorder="1" applyAlignment="1">
      <alignment horizontal="center"/>
    </xf>
    <xf numFmtId="164" fontId="7" fillId="2" borderId="5" xfId="5" applyNumberFormat="1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72" fontId="8" fillId="0" borderId="0" xfId="6" applyNumberFormat="1" applyFont="1" applyFill="1" applyAlignment="1">
      <alignment horizontal="center"/>
    </xf>
    <xf numFmtId="172" fontId="7" fillId="2" borderId="12" xfId="6" applyNumberFormat="1" applyFont="1" applyFill="1" applyBorder="1" applyAlignment="1">
      <alignment horizontal="center"/>
    </xf>
    <xf numFmtId="172" fontId="7" fillId="0" borderId="0" xfId="6" applyNumberFormat="1" applyFont="1" applyFill="1" applyBorder="1" applyAlignment="1">
      <alignment horizontal="center"/>
    </xf>
    <xf numFmtId="169" fontId="9" fillId="0" borderId="0" xfId="6" applyNumberFormat="1" applyFont="1" applyFill="1" applyAlignment="1">
      <alignment horizontal="center"/>
    </xf>
    <xf numFmtId="169" fontId="7" fillId="2" borderId="12" xfId="6" applyNumberFormat="1" applyFont="1" applyFill="1" applyBorder="1" applyAlignment="1">
      <alignment horizontal="center"/>
    </xf>
    <xf numFmtId="169" fontId="7" fillId="0" borderId="0" xfId="6" applyNumberFormat="1" applyFont="1" applyFill="1" applyBorder="1" applyAlignment="1">
      <alignment horizontal="center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0" borderId="0" xfId="2" applyFont="1" applyFill="1"/>
    <xf numFmtId="0" fontId="14" fillId="0" borderId="0" xfId="2" applyFont="1" applyAlignment="1">
      <alignment horizontal="center"/>
    </xf>
    <xf numFmtId="172" fontId="15" fillId="0" borderId="0" xfId="6" applyNumberFormat="1" applyFont="1" applyAlignment="1">
      <alignment horizontal="center"/>
    </xf>
    <xf numFmtId="165" fontId="15" fillId="0" borderId="0" xfId="6" applyNumberFormat="1" applyFont="1" applyAlignment="1">
      <alignment horizontal="center"/>
    </xf>
    <xf numFmtId="9" fontId="15" fillId="0" borderId="0" xfId="7" applyNumberFormat="1" applyFont="1" applyAlignment="1">
      <alignment horizontal="center"/>
    </xf>
    <xf numFmtId="9" fontId="15" fillId="0" borderId="0" xfId="7" applyFont="1" applyAlignment="1">
      <alignment horizontal="center"/>
    </xf>
    <xf numFmtId="9" fontId="15" fillId="0" borderId="0" xfId="7" applyNumberFormat="1" applyFont="1" applyAlignment="1">
      <alignment horizontal="center" vertical="center"/>
    </xf>
    <xf numFmtId="9" fontId="15" fillId="0" borderId="0" xfId="7" applyFont="1" applyAlignment="1">
      <alignment horizontal="center" vertical="center"/>
    </xf>
    <xf numFmtId="169" fontId="15" fillId="0" borderId="0" xfId="6" applyNumberFormat="1" applyFont="1" applyAlignment="1">
      <alignment horizontal="center"/>
    </xf>
    <xf numFmtId="167" fontId="7" fillId="0" borderId="0" xfId="3" applyNumberFormat="1" applyFont="1" applyFill="1" applyAlignment="1">
      <alignment horizontal="centerContinuous" vertical="center"/>
    </xf>
    <xf numFmtId="0" fontId="7" fillId="2" borderId="3" xfId="3" applyFont="1" applyFill="1" applyBorder="1" applyAlignment="1">
      <alignment horizontal="left" vertical="center"/>
    </xf>
    <xf numFmtId="0" fontId="7" fillId="2" borderId="1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67" fontId="9" fillId="0" borderId="0" xfId="2" applyNumberFormat="1" applyFont="1" applyAlignment="1">
      <alignment horizontal="left" vertical="center"/>
    </xf>
    <xf numFmtId="169" fontId="15" fillId="0" borderId="0" xfId="6" applyNumberFormat="1" applyFont="1"/>
    <xf numFmtId="165" fontId="15" fillId="0" borderId="0" xfId="6" applyFont="1"/>
    <xf numFmtId="170" fontId="15" fillId="0" borderId="0" xfId="6" applyNumberFormat="1" applyFont="1" applyAlignment="1">
      <alignment horizontal="center" vertical="center"/>
    </xf>
    <xf numFmtId="165" fontId="15" fillId="0" borderId="0" xfId="6" applyFont="1" applyAlignment="1">
      <alignment horizont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69" fontId="15" fillId="0" borderId="0" xfId="6" applyNumberFormat="1" applyFont="1" applyAlignment="1">
      <alignment horizontal="center" vertical="center"/>
    </xf>
    <xf numFmtId="0" fontId="17" fillId="0" borderId="0" xfId="2" applyFont="1" applyFill="1"/>
    <xf numFmtId="0" fontId="7" fillId="0" borderId="0" xfId="2" applyFont="1" applyAlignment="1">
      <alignment horizontal="center"/>
    </xf>
    <xf numFmtId="0" fontId="16" fillId="0" borderId="0" xfId="2" applyFont="1"/>
    <xf numFmtId="0" fontId="7" fillId="0" borderId="0" xfId="2" applyFont="1" applyFill="1" applyAlignment="1">
      <alignment horizontal="center"/>
    </xf>
    <xf numFmtId="167" fontId="7" fillId="0" borderId="0" xfId="4" applyNumberFormat="1" applyFont="1" applyFill="1" applyAlignment="1">
      <alignment horizontal="center" vertical="top"/>
    </xf>
    <xf numFmtId="0" fontId="16" fillId="0" borderId="0" xfId="2" applyFont="1" applyAlignment="1">
      <alignment horizontal="center"/>
    </xf>
    <xf numFmtId="0" fontId="17" fillId="3" borderId="0" xfId="2" applyFont="1" applyFill="1" applyAlignment="1">
      <alignment vertical="center"/>
    </xf>
    <xf numFmtId="0" fontId="17" fillId="0" borderId="0" xfId="2" applyFont="1" applyFill="1" applyAlignment="1">
      <alignment vertical="center"/>
    </xf>
    <xf numFmtId="0" fontId="17" fillId="3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167" fontId="17" fillId="3" borderId="0" xfId="7" applyNumberFormat="1" applyFont="1" applyFill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5" fillId="0" borderId="0" xfId="10" applyNumberFormat="1" applyFont="1" applyAlignment="1">
      <alignment horizontal="center" vertical="center"/>
    </xf>
    <xf numFmtId="169" fontId="15" fillId="0" borderId="0" xfId="10" applyNumberFormat="1" applyFont="1" applyAlignment="1">
      <alignment vertical="center"/>
    </xf>
    <xf numFmtId="0" fontId="16" fillId="0" borderId="0" xfId="2" applyNumberFormat="1" applyFont="1" applyBorder="1" applyAlignment="1">
      <alignment horizontal="center" vertical="center"/>
    </xf>
    <xf numFmtId="170" fontId="15" fillId="0" borderId="0" xfId="1" applyNumberFormat="1" applyFont="1" applyAlignment="1">
      <alignment vertical="center"/>
    </xf>
    <xf numFmtId="166" fontId="16" fillId="0" borderId="0" xfId="2" applyNumberFormat="1" applyFont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170" fontId="15" fillId="0" borderId="0" xfId="10" applyNumberFormat="1" applyFont="1" applyAlignment="1">
      <alignment vertical="center"/>
    </xf>
    <xf numFmtId="170" fontId="16" fillId="0" borderId="0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170" fontId="15" fillId="0" borderId="0" xfId="10" applyNumberFormat="1" applyFont="1" applyAlignment="1">
      <alignment horizontal="right" vertical="center"/>
    </xf>
    <xf numFmtId="0" fontId="16" fillId="0" borderId="0" xfId="2" applyFont="1" applyAlignment="1">
      <alignment vertical="center" wrapText="1"/>
    </xf>
    <xf numFmtId="0" fontId="15" fillId="0" borderId="0" xfId="10" applyFont="1" applyAlignment="1">
      <alignment horizontal="left" vertical="center"/>
    </xf>
    <xf numFmtId="0" fontId="16" fillId="0" borderId="0" xfId="2" applyFont="1" applyFill="1"/>
    <xf numFmtId="0" fontId="16" fillId="0" borderId="0" xfId="2" applyNumberFormat="1" applyFont="1"/>
    <xf numFmtId="170" fontId="16" fillId="0" borderId="0" xfId="2" applyNumberFormat="1" applyFont="1" applyBorder="1"/>
    <xf numFmtId="169" fontId="17" fillId="3" borderId="0" xfId="6" applyNumberFormat="1" applyFont="1" applyFill="1" applyAlignment="1">
      <alignment vertical="center"/>
    </xf>
    <xf numFmtId="170" fontId="17" fillId="3" borderId="0" xfId="6" applyNumberFormat="1" applyFont="1" applyFill="1" applyAlignment="1">
      <alignment vertical="center"/>
    </xf>
    <xf numFmtId="0" fontId="9" fillId="0" borderId="0" xfId="2" applyFont="1" applyFill="1"/>
    <xf numFmtId="0" fontId="15" fillId="0" borderId="0" xfId="10" applyNumberFormat="1" applyFont="1" applyAlignment="1">
      <alignment horizontal="center"/>
    </xf>
    <xf numFmtId="169" fontId="15" fillId="0" borderId="0" xfId="10" applyNumberFormat="1" applyFont="1"/>
    <xf numFmtId="0" fontId="9" fillId="0" borderId="0" xfId="2" applyFont="1" applyFill="1" applyAlignment="1">
      <alignment horizontal="center"/>
    </xf>
    <xf numFmtId="0" fontId="16" fillId="0" borderId="0" xfId="2" applyFont="1" applyBorder="1" applyAlignment="1">
      <alignment horizontal="center"/>
    </xf>
    <xf numFmtId="169" fontId="16" fillId="0" borderId="0" xfId="6" applyNumberFormat="1" applyFont="1" applyAlignment="1">
      <alignment horizontal="center"/>
    </xf>
    <xf numFmtId="9" fontId="16" fillId="0" borderId="0" xfId="7" applyFont="1" applyFill="1" applyBorder="1" applyAlignment="1">
      <alignment horizontal="center"/>
    </xf>
    <xf numFmtId="0" fontId="9" fillId="0" borderId="0" xfId="2" applyFont="1" applyFill="1" applyAlignment="1">
      <alignment horizontal="center" vertical="center"/>
    </xf>
    <xf numFmtId="0" fontId="16" fillId="0" borderId="0" xfId="2" applyNumberFormat="1" applyFont="1" applyBorder="1" applyAlignment="1">
      <alignment horizontal="center"/>
    </xf>
    <xf numFmtId="169" fontId="16" fillId="0" borderId="0" xfId="2" applyNumberFormat="1" applyFont="1" applyBorder="1" applyAlignment="1">
      <alignment horizontal="center"/>
    </xf>
    <xf numFmtId="169" fontId="16" fillId="0" borderId="0" xfId="2" applyNumberFormat="1" applyFont="1" applyAlignment="1">
      <alignment horizontal="center"/>
    </xf>
    <xf numFmtId="0" fontId="17" fillId="6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7" fillId="6" borderId="0" xfId="2" applyFont="1" applyFill="1" applyAlignment="1">
      <alignment horizontal="center" vertical="center"/>
    </xf>
    <xf numFmtId="169" fontId="17" fillId="6" borderId="0" xfId="6" applyNumberFormat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167" fontId="17" fillId="6" borderId="0" xfId="7" applyNumberFormat="1" applyFont="1" applyFill="1" applyAlignment="1">
      <alignment horizontal="center" vertical="center"/>
    </xf>
    <xf numFmtId="0" fontId="9" fillId="0" borderId="0" xfId="2" applyFont="1"/>
    <xf numFmtId="0" fontId="17" fillId="3" borderId="6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left" vertical="center" indent="1"/>
    </xf>
    <xf numFmtId="0" fontId="16" fillId="0" borderId="8" xfId="2" applyFont="1" applyFill="1" applyBorder="1" applyAlignment="1">
      <alignment horizontal="center" vertical="center"/>
    </xf>
    <xf numFmtId="169" fontId="16" fillId="0" borderId="9" xfId="6" applyNumberFormat="1" applyFont="1" applyFill="1" applyBorder="1" applyAlignment="1">
      <alignment horizontal="center" vertical="center"/>
    </xf>
    <xf numFmtId="0" fontId="17" fillId="3" borderId="13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left" vertical="center" indent="1"/>
    </xf>
    <xf numFmtId="0" fontId="16" fillId="0" borderId="15" xfId="2" applyFont="1" applyFill="1" applyBorder="1" applyAlignment="1">
      <alignment horizontal="center" vertical="center"/>
    </xf>
    <xf numFmtId="169" fontId="16" fillId="0" borderId="16" xfId="6" applyNumberFormat="1" applyFont="1" applyFill="1" applyBorder="1" applyAlignment="1">
      <alignment horizontal="center" vertical="center"/>
    </xf>
    <xf numFmtId="0" fontId="17" fillId="3" borderId="17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left" vertical="center" wrapText="1" indent="1"/>
    </xf>
    <xf numFmtId="9" fontId="16" fillId="0" borderId="19" xfId="7" applyFont="1" applyFill="1" applyBorder="1" applyAlignment="1">
      <alignment horizontal="center" vertical="center"/>
    </xf>
    <xf numFmtId="9" fontId="16" fillId="0" borderId="20" xfId="7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/>
    </xf>
    <xf numFmtId="172" fontId="16" fillId="0" borderId="0" xfId="6" applyNumberFormat="1" applyFont="1" applyFill="1" applyBorder="1" applyAlignment="1">
      <alignment horizontal="center"/>
    </xf>
    <xf numFmtId="0" fontId="16" fillId="0" borderId="0" xfId="2" applyFont="1" applyFill="1" applyBorder="1"/>
    <xf numFmtId="0" fontId="16" fillId="0" borderId="0" xfId="2" applyFont="1" applyFill="1" applyAlignment="1">
      <alignment horizontal="left" indent="3"/>
    </xf>
    <xf numFmtId="0" fontId="17" fillId="0" borderId="0" xfId="2" applyFont="1" applyFill="1" applyBorder="1" applyAlignment="1">
      <alignment horizontal="center"/>
    </xf>
    <xf numFmtId="172" fontId="17" fillId="0" borderId="0" xfId="6" applyNumberFormat="1" applyFont="1" applyFill="1" applyBorder="1" applyAlignment="1">
      <alignment horizontal="center"/>
    </xf>
    <xf numFmtId="9" fontId="17" fillId="0" borderId="0" xfId="7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 wrapText="1" indent="1"/>
    </xf>
    <xf numFmtId="9" fontId="16" fillId="0" borderId="0" xfId="7" applyFont="1" applyFill="1" applyBorder="1" applyAlignment="1">
      <alignment horizontal="center" vertical="center"/>
    </xf>
    <xf numFmtId="0" fontId="16" fillId="0" borderId="0" xfId="2" applyFont="1" applyAlignment="1">
      <alignment horizontal="left" indent="3"/>
    </xf>
    <xf numFmtId="172" fontId="16" fillId="0" borderId="0" xfId="2" applyNumberFormat="1" applyFont="1" applyBorder="1" applyAlignment="1">
      <alignment horizontal="center"/>
    </xf>
    <xf numFmtId="166" fontId="16" fillId="0" borderId="0" xfId="2" applyNumberFormat="1" applyFont="1" applyBorder="1" applyAlignment="1">
      <alignment horizontal="center"/>
    </xf>
    <xf numFmtId="172" fontId="15" fillId="0" borderId="0" xfId="10" applyNumberFormat="1" applyFont="1"/>
    <xf numFmtId="0" fontId="18" fillId="5" borderId="0" xfId="2" applyFont="1" applyFill="1" applyBorder="1" applyAlignment="1">
      <alignment horizontal="center"/>
    </xf>
    <xf numFmtId="172" fontId="18" fillId="5" borderId="0" xfId="6" applyNumberFormat="1" applyFont="1" applyFill="1" applyBorder="1" applyAlignment="1">
      <alignment horizontal="center"/>
    </xf>
    <xf numFmtId="0" fontId="18" fillId="0" borderId="0" xfId="2" applyFont="1" applyFill="1" applyBorder="1"/>
    <xf numFmtId="9" fontId="18" fillId="5" borderId="0" xfId="7" applyFont="1" applyFill="1" applyBorder="1" applyAlignment="1">
      <alignment horizontal="center"/>
    </xf>
    <xf numFmtId="166" fontId="17" fillId="0" borderId="0" xfId="6" applyNumberFormat="1" applyFont="1" applyFill="1" applyBorder="1" applyAlignment="1">
      <alignment horizontal="center"/>
    </xf>
    <xf numFmtId="172" fontId="16" fillId="0" borderId="0" xfId="7" applyNumberFormat="1" applyFont="1" applyFill="1" applyBorder="1" applyAlignment="1">
      <alignment horizontal="center"/>
    </xf>
    <xf numFmtId="172" fontId="16" fillId="0" borderId="0" xfId="6" applyNumberFormat="1" applyFont="1" applyAlignment="1">
      <alignment horizontal="center"/>
    </xf>
    <xf numFmtId="9" fontId="16" fillId="0" borderId="0" xfId="7" applyNumberFormat="1" applyFont="1" applyFill="1" applyBorder="1" applyAlignment="1">
      <alignment horizontal="center"/>
    </xf>
    <xf numFmtId="166" fontId="16" fillId="0" borderId="0" xfId="6" applyNumberFormat="1" applyFont="1" applyAlignment="1">
      <alignment horizontal="center"/>
    </xf>
    <xf numFmtId="0" fontId="18" fillId="0" borderId="0" xfId="2" applyFont="1" applyFill="1" applyBorder="1" applyAlignment="1">
      <alignment horizontal="center"/>
    </xf>
    <xf numFmtId="172" fontId="18" fillId="0" borderId="0" xfId="6" applyNumberFormat="1" applyFont="1" applyFill="1" applyBorder="1" applyAlignment="1">
      <alignment horizontal="center"/>
    </xf>
    <xf numFmtId="9" fontId="18" fillId="0" borderId="0" xfId="7" applyFont="1" applyFill="1" applyBorder="1" applyAlignment="1">
      <alignment horizontal="center"/>
    </xf>
    <xf numFmtId="166" fontId="16" fillId="0" borderId="0" xfId="6" applyNumberFormat="1" applyFont="1" applyFill="1" applyBorder="1" applyAlignment="1">
      <alignment horizontal="center"/>
    </xf>
    <xf numFmtId="0" fontId="16" fillId="0" borderId="0" xfId="2" applyFont="1" applyAlignment="1">
      <alignment horizontal="left" wrapText="1" indent="3"/>
    </xf>
    <xf numFmtId="172" fontId="16" fillId="0" borderId="0" xfId="2" applyNumberFormat="1" applyFont="1" applyBorder="1" applyAlignment="1">
      <alignment horizontal="right"/>
    </xf>
    <xf numFmtId="166" fontId="16" fillId="0" borderId="0" xfId="2" applyNumberFormat="1" applyFont="1" applyBorder="1" applyAlignment="1">
      <alignment horizontal="right"/>
    </xf>
    <xf numFmtId="0" fontId="16" fillId="0" borderId="0" xfId="7" applyNumberFormat="1" applyFont="1" applyFill="1" applyBorder="1" applyAlignment="1">
      <alignment horizontal="center"/>
    </xf>
    <xf numFmtId="172" fontId="16" fillId="0" borderId="0" xfId="6" applyNumberFormat="1" applyFont="1" applyAlignment="1">
      <alignment horizontal="right"/>
    </xf>
    <xf numFmtId="167" fontId="18" fillId="5" borderId="0" xfId="7" applyNumberFormat="1" applyFont="1" applyFill="1" applyBorder="1" applyAlignment="1">
      <alignment horizontal="center"/>
    </xf>
    <xf numFmtId="167" fontId="18" fillId="0" borderId="0" xfId="7" applyNumberFormat="1" applyFont="1" applyFill="1" applyBorder="1" applyAlignment="1">
      <alignment horizontal="center"/>
    </xf>
    <xf numFmtId="0" fontId="16" fillId="0" borderId="0" xfId="2" applyNumberFormat="1" applyFont="1" applyFill="1" applyBorder="1" applyAlignment="1">
      <alignment horizontal="center"/>
    </xf>
    <xf numFmtId="0" fontId="16" fillId="0" borderId="0" xfId="6" applyNumberFormat="1" applyFont="1" applyFill="1" applyBorder="1" applyAlignment="1">
      <alignment horizontal="center" vertical="top"/>
    </xf>
    <xf numFmtId="166" fontId="16" fillId="0" borderId="0" xfId="6" applyNumberFormat="1" applyFont="1" applyAlignment="1">
      <alignment horizontal="right"/>
    </xf>
    <xf numFmtId="172" fontId="16" fillId="0" borderId="0" xfId="2" applyNumberFormat="1" applyFont="1" applyAlignment="1">
      <alignment horizontal="center"/>
    </xf>
    <xf numFmtId="0" fontId="17" fillId="0" borderId="0" xfId="2" applyFont="1" applyAlignment="1">
      <alignment horizontal="center"/>
    </xf>
    <xf numFmtId="172" fontId="17" fillId="0" borderId="0" xfId="2" applyNumberFormat="1" applyFont="1" applyAlignment="1">
      <alignment horizontal="center"/>
    </xf>
    <xf numFmtId="0" fontId="17" fillId="0" borderId="0" xfId="2" applyFont="1"/>
    <xf numFmtId="0" fontId="17" fillId="0" borderId="0" xfId="2" applyFont="1" applyFill="1" applyAlignment="1">
      <alignment horizontal="left" indent="3"/>
    </xf>
    <xf numFmtId="0" fontId="17" fillId="0" borderId="0" xfId="2" applyFont="1" applyFill="1" applyAlignment="1"/>
    <xf numFmtId="0" fontId="8" fillId="0" borderId="0" xfId="2" applyFont="1" applyAlignment="1">
      <alignment horizontal="center"/>
    </xf>
    <xf numFmtId="172" fontId="8" fillId="0" borderId="0" xfId="6" applyNumberFormat="1" applyFont="1" applyAlignment="1">
      <alignment horizontal="center"/>
    </xf>
    <xf numFmtId="0" fontId="18" fillId="7" borderId="0" xfId="2" applyFont="1" applyFill="1" applyBorder="1" applyAlignment="1">
      <alignment horizontal="center" vertical="center"/>
    </xf>
    <xf numFmtId="172" fontId="18" fillId="7" borderId="0" xfId="6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167" fontId="18" fillId="7" borderId="0" xfId="7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7" fillId="0" borderId="0" xfId="2" applyFont="1" applyAlignment="1">
      <alignment horizontal="centerContinuous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9" fillId="0" borderId="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left" vertical="center"/>
    </xf>
    <xf numFmtId="167" fontId="9" fillId="0" borderId="21" xfId="4" applyNumberFormat="1" applyFont="1" applyFill="1" applyBorder="1" applyAlignment="1">
      <alignment horizontal="left" vertical="center"/>
    </xf>
    <xf numFmtId="0" fontId="9" fillId="0" borderId="10" xfId="2" applyFont="1" applyBorder="1" applyAlignment="1">
      <alignment horizontal="center" vertical="top"/>
    </xf>
    <xf numFmtId="0" fontId="9" fillId="0" borderId="10" xfId="2" applyFont="1" applyBorder="1" applyAlignment="1">
      <alignment vertical="top"/>
    </xf>
    <xf numFmtId="0" fontId="9" fillId="0" borderId="0" xfId="14" applyFont="1" applyFill="1" applyBorder="1" applyAlignment="1"/>
    <xf numFmtId="169" fontId="16" fillId="0" borderId="0" xfId="2" applyNumberFormat="1" applyFont="1" applyAlignment="1">
      <alignment vertical="center"/>
    </xf>
    <xf numFmtId="169" fontId="17" fillId="3" borderId="0" xfId="6" applyNumberFormat="1" applyFont="1" applyFill="1" applyAlignment="1">
      <alignment horizontal="center" vertical="center"/>
    </xf>
  </cellXfs>
  <cellStyles count="21">
    <cellStyle name="Comma [0] 2" xfId="5"/>
    <cellStyle name="Comma [0] 2 2" xfId="18"/>
    <cellStyle name="Currency" xfId="1" builtinId="4"/>
    <cellStyle name="Currency 2" xfId="6"/>
    <cellStyle name="Currency 2 2" xfId="19"/>
    <cellStyle name="Normal" xfId="0" builtinId="0"/>
    <cellStyle name="Normal 2" xfId="2"/>
    <cellStyle name="Normal 2 2" xfId="11"/>
    <cellStyle name="Normal 2 3" xfId="10"/>
    <cellStyle name="Normal 2 4" xfId="17"/>
    <cellStyle name="Normal 3" xfId="12"/>
    <cellStyle name="Normal 4" xfId="13"/>
    <cellStyle name="Normal 5" xfId="9"/>
    <cellStyle name="Normal_DFAWARD" xfId="14"/>
    <cellStyle name="Normal_PDFDISC" xfId="8"/>
    <cellStyle name="Normal_S2RANK" xfId="3"/>
    <cellStyle name="Normal_S3RANK" xfId="4"/>
    <cellStyle name="Percent 2" xfId="7"/>
    <cellStyle name="Percent 2 2" xfId="20"/>
    <cellStyle name="Percent 3" xfId="15"/>
    <cellStyle name="Percent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workbookViewId="0">
      <selection activeCell="C16" sqref="C16"/>
    </sheetView>
  </sheetViews>
  <sheetFormatPr defaultColWidth="9.140625" defaultRowHeight="15" x14ac:dyDescent="0.3"/>
  <cols>
    <col min="1" max="1" width="16.42578125" style="91" customWidth="1"/>
    <col min="2" max="2" width="0.7109375" style="91" customWidth="1"/>
    <col min="3" max="3" width="101.42578125" style="91" customWidth="1"/>
    <col min="4" max="16384" width="9.140625" style="91"/>
  </cols>
  <sheetData>
    <row r="1" spans="1:3" x14ac:dyDescent="0.3">
      <c r="A1" s="197" t="s">
        <v>171</v>
      </c>
      <c r="B1" s="197"/>
      <c r="C1" s="197"/>
    </row>
    <row r="2" spans="1:3" x14ac:dyDescent="0.3">
      <c r="A2" s="198" t="s">
        <v>185</v>
      </c>
      <c r="B2" s="198"/>
      <c r="C2" s="198"/>
    </row>
    <row r="3" spans="1:3" x14ac:dyDescent="0.3">
      <c r="A3" s="199"/>
      <c r="B3" s="199"/>
      <c r="C3" s="199"/>
    </row>
    <row r="4" spans="1:3" x14ac:dyDescent="0.3">
      <c r="A4" s="200" t="s">
        <v>172</v>
      </c>
      <c r="B4" s="27"/>
      <c r="C4" s="201" t="s">
        <v>173</v>
      </c>
    </row>
    <row r="5" spans="1:3" ht="5.25" customHeight="1" x14ac:dyDescent="0.3">
      <c r="A5" s="202"/>
      <c r="B5" s="203"/>
      <c r="C5" s="204"/>
    </row>
    <row r="6" spans="1:3" s="86" customFormat="1" ht="22.5" customHeight="1" x14ac:dyDescent="0.2">
      <c r="A6" s="205" t="s">
        <v>174</v>
      </c>
      <c r="B6" s="203"/>
      <c r="C6" s="206" t="s">
        <v>175</v>
      </c>
    </row>
    <row r="7" spans="1:3" s="86" customFormat="1" ht="22.5" customHeight="1" x14ac:dyDescent="0.2">
      <c r="A7" s="205" t="s">
        <v>176</v>
      </c>
      <c r="B7" s="203"/>
      <c r="C7" s="207" t="s">
        <v>94</v>
      </c>
    </row>
    <row r="8" spans="1:3" s="86" customFormat="1" ht="22.5" customHeight="1" x14ac:dyDescent="0.2">
      <c r="A8" s="205" t="s">
        <v>177</v>
      </c>
      <c r="B8" s="203"/>
      <c r="C8" s="207" t="s">
        <v>123</v>
      </c>
    </row>
    <row r="9" spans="1:3" s="86" customFormat="1" ht="22.5" customHeight="1" x14ac:dyDescent="0.2">
      <c r="A9" s="205" t="s">
        <v>178</v>
      </c>
      <c r="B9" s="203"/>
      <c r="C9" s="206" t="s">
        <v>163</v>
      </c>
    </row>
    <row r="10" spans="1:3" s="86" customFormat="1" ht="22.5" customHeight="1" x14ac:dyDescent="0.2">
      <c r="A10" s="205" t="s">
        <v>179</v>
      </c>
      <c r="B10" s="203"/>
      <c r="C10" s="206" t="s">
        <v>167</v>
      </c>
    </row>
    <row r="11" spans="1:3" s="86" customFormat="1" ht="6" customHeight="1" x14ac:dyDescent="0.2">
      <c r="A11" s="208"/>
      <c r="B11" s="203"/>
      <c r="C11" s="209"/>
    </row>
    <row r="12" spans="1:3" x14ac:dyDescent="0.3">
      <c r="A12" s="43"/>
      <c r="B12" s="44"/>
      <c r="C12" s="45"/>
    </row>
    <row r="13" spans="1:3" x14ac:dyDescent="0.3">
      <c r="A13" s="52" t="s">
        <v>216</v>
      </c>
      <c r="B13" s="46"/>
      <c r="C13" s="45"/>
    </row>
    <row r="14" spans="1:3" x14ac:dyDescent="0.3">
      <c r="B14" s="210"/>
    </row>
  </sheetData>
  <mergeCells count="2">
    <mergeCell ref="A1:C1"/>
    <mergeCell ref="A2:C2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workbookViewId="0">
      <selection activeCell="J127" sqref="J127"/>
    </sheetView>
  </sheetViews>
  <sheetFormatPr defaultColWidth="9.140625" defaultRowHeight="15" x14ac:dyDescent="0.3"/>
  <cols>
    <col min="1" max="1" width="56.42578125" style="91" customWidth="1"/>
    <col min="2" max="2" width="1.7109375" style="113" customWidth="1"/>
    <col min="3" max="3" width="18.5703125" style="191" customWidth="1"/>
    <col min="4" max="4" width="18.5703125" style="192" customWidth="1"/>
    <col min="5" max="5" width="0.85546875" style="113" customWidth="1"/>
    <col min="6" max="6" width="19.42578125" style="94" customWidth="1"/>
    <col min="7" max="7" width="19.42578125" style="71" customWidth="1"/>
    <col min="8" max="8" width="0.85546875" style="113" customWidth="1"/>
    <col min="9" max="9" width="9.85546875" style="94" customWidth="1"/>
    <col min="10" max="10" width="29.5703125" style="94" customWidth="1"/>
    <col min="11" max="12" width="14.7109375" style="91" customWidth="1"/>
    <col min="13" max="13" width="33" style="91" customWidth="1"/>
    <col min="14" max="16384" width="9.140625" style="91"/>
  </cols>
  <sheetData>
    <row r="1" spans="1:12" s="9" customFormat="1" x14ac:dyDescent="0.3">
      <c r="A1" s="90" t="s">
        <v>62</v>
      </c>
      <c r="B1" s="90"/>
      <c r="C1" s="90"/>
      <c r="D1" s="90"/>
      <c r="E1" s="90"/>
      <c r="F1" s="90"/>
      <c r="G1" s="90"/>
      <c r="H1" s="90"/>
      <c r="I1" s="90"/>
      <c r="J1" s="90"/>
    </row>
    <row r="2" spans="1:12" s="135" customFormat="1" x14ac:dyDescent="0.3">
      <c r="A2" s="92" t="s">
        <v>185</v>
      </c>
      <c r="B2" s="92"/>
      <c r="C2" s="92"/>
      <c r="D2" s="92"/>
      <c r="E2" s="92"/>
      <c r="F2" s="92"/>
      <c r="G2" s="92"/>
      <c r="H2" s="92"/>
      <c r="I2" s="92"/>
      <c r="J2" s="92"/>
    </row>
    <row r="3" spans="1:12" s="9" customFormat="1" ht="15.75" thickBot="1" x14ac:dyDescent="0.35">
      <c r="A3" s="93" t="s">
        <v>63</v>
      </c>
      <c r="B3" s="93"/>
      <c r="C3" s="93"/>
      <c r="D3" s="93"/>
      <c r="E3" s="93"/>
      <c r="F3" s="93"/>
      <c r="G3" s="93"/>
      <c r="H3" s="93"/>
      <c r="I3" s="93"/>
      <c r="J3" s="93"/>
    </row>
    <row r="4" spans="1:12" s="9" customFormat="1" ht="15.75" thickBot="1" x14ac:dyDescent="0.35">
      <c r="A4" s="1"/>
      <c r="B4" s="1"/>
      <c r="C4" s="2"/>
      <c r="D4" s="60"/>
      <c r="E4" s="3"/>
      <c r="F4" s="4"/>
      <c r="G4" s="5"/>
      <c r="H4" s="6"/>
      <c r="I4" s="7"/>
      <c r="J4" s="8"/>
      <c r="K4" s="58" t="s">
        <v>64</v>
      </c>
      <c r="L4" s="59" t="s">
        <v>65</v>
      </c>
    </row>
    <row r="5" spans="1:12" s="15" customFormat="1" ht="32.25" customHeight="1" x14ac:dyDescent="0.3">
      <c r="A5" s="10"/>
      <c r="B5" s="11"/>
      <c r="C5" s="56" t="s">
        <v>67</v>
      </c>
      <c r="D5" s="57"/>
      <c r="E5" s="11"/>
      <c r="F5" s="13" t="s">
        <v>68</v>
      </c>
      <c r="G5" s="14" t="s">
        <v>69</v>
      </c>
      <c r="I5" s="136" t="s">
        <v>70</v>
      </c>
      <c r="J5" s="137" t="s">
        <v>66</v>
      </c>
      <c r="K5" s="138">
        <v>691</v>
      </c>
      <c r="L5" s="139">
        <v>17688685</v>
      </c>
    </row>
    <row r="6" spans="1:12" s="15" customFormat="1" ht="32.25" customHeight="1" x14ac:dyDescent="0.3">
      <c r="A6" s="16" t="s">
        <v>71</v>
      </c>
      <c r="B6" s="17"/>
      <c r="C6" s="19" t="s">
        <v>64</v>
      </c>
      <c r="D6" s="61" t="s">
        <v>65</v>
      </c>
      <c r="E6" s="20"/>
      <c r="F6" s="21" t="s">
        <v>72</v>
      </c>
      <c r="G6" s="22" t="s">
        <v>72</v>
      </c>
      <c r="I6" s="140"/>
      <c r="J6" s="141" t="s">
        <v>67</v>
      </c>
      <c r="K6" s="142">
        <v>284</v>
      </c>
      <c r="L6" s="143">
        <v>7090492</v>
      </c>
    </row>
    <row r="7" spans="1:12" s="15" customFormat="1" ht="30.75" thickBot="1" x14ac:dyDescent="0.35">
      <c r="A7" s="17"/>
      <c r="B7" s="17"/>
      <c r="C7" s="47"/>
      <c r="D7" s="62"/>
      <c r="E7" s="20"/>
      <c r="F7" s="48"/>
      <c r="G7" s="48"/>
      <c r="I7" s="144"/>
      <c r="J7" s="145" t="s">
        <v>73</v>
      </c>
      <c r="K7" s="146">
        <v>0.4109985528219971</v>
      </c>
      <c r="L7" s="147">
        <v>0.40084901732378636</v>
      </c>
    </row>
    <row r="8" spans="1:12" x14ac:dyDescent="0.3">
      <c r="A8" s="23" t="s">
        <v>84</v>
      </c>
      <c r="C8" s="148"/>
      <c r="D8" s="149"/>
      <c r="E8" s="150"/>
      <c r="F8" s="124"/>
      <c r="G8" s="124"/>
      <c r="H8" s="91"/>
      <c r="I8" s="91"/>
      <c r="J8" s="91"/>
    </row>
    <row r="9" spans="1:12" x14ac:dyDescent="0.3">
      <c r="A9" s="151" t="s">
        <v>14</v>
      </c>
      <c r="C9" s="152">
        <v>4</v>
      </c>
      <c r="D9" s="153">
        <v>98363</v>
      </c>
      <c r="E9" s="150"/>
      <c r="F9" s="154">
        <v>0.33333333333333331</v>
      </c>
      <c r="G9" s="154">
        <v>0.31844743802669617</v>
      </c>
      <c r="H9" s="91"/>
      <c r="I9" s="91"/>
      <c r="J9" s="91"/>
    </row>
    <row r="10" spans="1:12" s="15" customFormat="1" x14ac:dyDescent="0.3">
      <c r="A10" s="17"/>
      <c r="B10" s="17"/>
      <c r="C10" s="47"/>
      <c r="D10" s="62"/>
      <c r="E10" s="20"/>
      <c r="F10" s="48"/>
      <c r="G10" s="48"/>
      <c r="I10" s="155"/>
      <c r="J10" s="156"/>
      <c r="K10" s="157"/>
      <c r="L10" s="157"/>
    </row>
    <row r="11" spans="1:12" x14ac:dyDescent="0.3">
      <c r="A11" s="25" t="s">
        <v>87</v>
      </c>
      <c r="C11" s="148"/>
      <c r="D11" s="149"/>
      <c r="E11" s="150"/>
      <c r="F11" s="124"/>
      <c r="G11" s="124"/>
      <c r="H11" s="91"/>
      <c r="I11" s="91"/>
      <c r="J11" s="91"/>
    </row>
    <row r="12" spans="1:12" x14ac:dyDescent="0.3">
      <c r="A12" s="158" t="s">
        <v>187</v>
      </c>
      <c r="C12" s="126">
        <v>1</v>
      </c>
      <c r="D12" s="159">
        <v>7450</v>
      </c>
      <c r="E12" s="160">
        <v>0</v>
      </c>
      <c r="F12" s="124">
        <v>0.5</v>
      </c>
      <c r="G12" s="124">
        <v>0.2295839753466872</v>
      </c>
      <c r="H12" s="91"/>
      <c r="I12" s="91"/>
      <c r="J12" s="91"/>
    </row>
    <row r="13" spans="1:12" x14ac:dyDescent="0.3">
      <c r="A13" s="158" t="s">
        <v>188</v>
      </c>
      <c r="C13" s="126">
        <v>2</v>
      </c>
      <c r="D13" s="159">
        <v>41000</v>
      </c>
      <c r="E13" s="150"/>
      <c r="F13" s="124">
        <v>0.4</v>
      </c>
      <c r="G13" s="124">
        <v>0.30101905964582537</v>
      </c>
      <c r="H13" s="91"/>
      <c r="I13" s="91"/>
      <c r="J13" s="91"/>
    </row>
    <row r="14" spans="1:12" x14ac:dyDescent="0.3">
      <c r="A14" s="158" t="s">
        <v>23</v>
      </c>
      <c r="C14" s="126">
        <v>4</v>
      </c>
      <c r="D14" s="159">
        <v>79869</v>
      </c>
      <c r="E14" s="150"/>
      <c r="F14" s="124">
        <v>0.36363636363636365</v>
      </c>
      <c r="G14" s="124">
        <v>0.299076584335635</v>
      </c>
      <c r="H14" s="91"/>
      <c r="I14" s="91"/>
      <c r="J14" s="91"/>
    </row>
    <row r="15" spans="1:12" x14ac:dyDescent="0.3">
      <c r="A15" s="158" t="s">
        <v>45</v>
      </c>
      <c r="C15" s="126" t="s">
        <v>75</v>
      </c>
      <c r="D15" s="159">
        <v>0</v>
      </c>
      <c r="E15" s="160">
        <v>0</v>
      </c>
      <c r="F15" s="124" t="s">
        <v>75</v>
      </c>
      <c r="G15" s="124" t="s">
        <v>75</v>
      </c>
      <c r="H15" s="91"/>
      <c r="I15" s="91"/>
      <c r="J15" s="91"/>
    </row>
    <row r="16" spans="1:12" x14ac:dyDescent="0.3">
      <c r="A16" s="158" t="s">
        <v>189</v>
      </c>
      <c r="C16" s="119" t="s">
        <v>75</v>
      </c>
      <c r="D16" s="161">
        <v>0</v>
      </c>
      <c r="E16" s="150"/>
      <c r="F16" s="124" t="s">
        <v>75</v>
      </c>
      <c r="G16" s="124" t="s">
        <v>75</v>
      </c>
      <c r="H16" s="91"/>
      <c r="I16" s="91"/>
      <c r="J16" s="91"/>
    </row>
    <row r="17" spans="1:12" x14ac:dyDescent="0.3">
      <c r="A17" s="158" t="s">
        <v>57</v>
      </c>
      <c r="C17" s="119">
        <v>1</v>
      </c>
      <c r="D17" s="161">
        <v>18462</v>
      </c>
      <c r="E17" s="150"/>
      <c r="F17" s="124">
        <v>0.33333333333333331</v>
      </c>
      <c r="G17" s="124">
        <v>0.25807624026727427</v>
      </c>
      <c r="H17" s="91"/>
      <c r="I17" s="91"/>
      <c r="J17" s="91"/>
    </row>
    <row r="18" spans="1:12" x14ac:dyDescent="0.3">
      <c r="A18" s="158" t="s">
        <v>190</v>
      </c>
      <c r="C18" s="119" t="s">
        <v>75</v>
      </c>
      <c r="D18" s="161">
        <v>0</v>
      </c>
      <c r="E18" s="150"/>
      <c r="F18" s="124" t="s">
        <v>75</v>
      </c>
      <c r="G18" s="124" t="s">
        <v>75</v>
      </c>
      <c r="H18" s="91"/>
      <c r="I18" s="91"/>
      <c r="J18" s="91"/>
    </row>
    <row r="19" spans="1:12" x14ac:dyDescent="0.3">
      <c r="A19" s="158" t="s">
        <v>49</v>
      </c>
      <c r="C19" s="119">
        <v>1</v>
      </c>
      <c r="D19" s="161">
        <v>22667</v>
      </c>
      <c r="E19" s="150"/>
      <c r="F19" s="124">
        <v>1</v>
      </c>
      <c r="G19" s="124">
        <v>0.98265921012702129</v>
      </c>
      <c r="H19" s="91"/>
      <c r="I19" s="91"/>
      <c r="J19" s="91"/>
    </row>
    <row r="20" spans="1:12" x14ac:dyDescent="0.3">
      <c r="A20" s="26" t="s">
        <v>88</v>
      </c>
      <c r="B20" s="89"/>
      <c r="C20" s="162">
        <f>SUM(C12:C19)</f>
        <v>9</v>
      </c>
      <c r="D20" s="163">
        <f>SUM(D12:D19)</f>
        <v>169448</v>
      </c>
      <c r="E20" s="164"/>
      <c r="F20" s="165">
        <v>0.36</v>
      </c>
      <c r="G20" s="165">
        <v>0.27479019533118731</v>
      </c>
      <c r="H20" s="91"/>
      <c r="I20" s="91"/>
      <c r="J20" s="91"/>
    </row>
    <row r="21" spans="1:12" s="15" customFormat="1" x14ac:dyDescent="0.3">
      <c r="A21" s="17"/>
      <c r="B21" s="17"/>
      <c r="C21" s="47"/>
      <c r="D21" s="62"/>
      <c r="E21" s="20"/>
      <c r="F21" s="48"/>
      <c r="G21" s="48"/>
      <c r="I21" s="155"/>
      <c r="J21" s="156"/>
      <c r="K21" s="157"/>
      <c r="L21" s="157"/>
    </row>
    <row r="22" spans="1:12" x14ac:dyDescent="0.3">
      <c r="A22" s="27" t="s">
        <v>83</v>
      </c>
      <c r="C22" s="148"/>
      <c r="D22" s="149"/>
      <c r="E22" s="150"/>
      <c r="F22" s="124"/>
      <c r="G22" s="124"/>
      <c r="H22" s="91"/>
      <c r="I22" s="91"/>
      <c r="J22" s="91"/>
    </row>
    <row r="23" spans="1:12" x14ac:dyDescent="0.3">
      <c r="A23" s="151" t="s">
        <v>46</v>
      </c>
      <c r="C23" s="152">
        <v>1</v>
      </c>
      <c r="D23" s="153">
        <v>24798</v>
      </c>
      <c r="E23" s="166">
        <v>0</v>
      </c>
      <c r="F23" s="154">
        <v>0.33333333333333331</v>
      </c>
      <c r="G23" s="154">
        <v>0.42639017847931499</v>
      </c>
      <c r="H23" s="91"/>
      <c r="I23" s="91"/>
      <c r="J23" s="91"/>
    </row>
    <row r="24" spans="1:12" x14ac:dyDescent="0.3">
      <c r="A24" s="151"/>
      <c r="C24" s="152"/>
      <c r="D24" s="153"/>
      <c r="E24" s="166"/>
      <c r="F24" s="154"/>
      <c r="G24" s="154"/>
      <c r="H24" s="91"/>
      <c r="I24" s="91"/>
      <c r="J24" s="91"/>
    </row>
    <row r="25" spans="1:12" x14ac:dyDescent="0.3">
      <c r="A25" s="25" t="s">
        <v>85</v>
      </c>
      <c r="C25" s="124"/>
      <c r="D25" s="167"/>
      <c r="E25" s="150"/>
      <c r="F25" s="124"/>
      <c r="G25" s="124"/>
      <c r="H25" s="91"/>
      <c r="I25" s="91"/>
      <c r="J25" s="91"/>
    </row>
    <row r="26" spans="1:12" x14ac:dyDescent="0.3">
      <c r="A26" s="151" t="s">
        <v>40</v>
      </c>
      <c r="C26" s="148">
        <v>1</v>
      </c>
      <c r="D26" s="168">
        <v>24992</v>
      </c>
      <c r="E26" s="150"/>
      <c r="F26" s="169">
        <v>0.5</v>
      </c>
      <c r="G26" s="169">
        <v>0.51281419924079208</v>
      </c>
      <c r="H26" s="91"/>
      <c r="I26" s="91"/>
      <c r="J26" s="91"/>
    </row>
    <row r="27" spans="1:12" x14ac:dyDescent="0.3">
      <c r="A27" s="151" t="s">
        <v>42</v>
      </c>
      <c r="C27" s="148" t="s">
        <v>75</v>
      </c>
      <c r="D27" s="168">
        <v>0</v>
      </c>
      <c r="E27" s="170">
        <v>0</v>
      </c>
      <c r="F27" s="124" t="s">
        <v>75</v>
      </c>
      <c r="G27" s="124" t="s">
        <v>75</v>
      </c>
      <c r="H27" s="91"/>
      <c r="I27" s="91"/>
      <c r="J27" s="91"/>
    </row>
    <row r="28" spans="1:12" x14ac:dyDescent="0.3">
      <c r="A28" s="158" t="s">
        <v>25</v>
      </c>
      <c r="C28" s="119">
        <v>1</v>
      </c>
      <c r="D28" s="161">
        <v>22080</v>
      </c>
      <c r="E28" s="150"/>
      <c r="F28" s="169">
        <v>0.33333333333333331</v>
      </c>
      <c r="G28" s="169">
        <v>0.23362607131520474</v>
      </c>
      <c r="H28" s="91"/>
      <c r="I28" s="91"/>
      <c r="J28" s="91"/>
    </row>
    <row r="29" spans="1:12" x14ac:dyDescent="0.3">
      <c r="A29" s="158" t="s">
        <v>32</v>
      </c>
      <c r="C29" s="119">
        <v>3</v>
      </c>
      <c r="D29" s="161">
        <v>60534</v>
      </c>
      <c r="E29" s="150"/>
      <c r="F29" s="124">
        <v>0.375</v>
      </c>
      <c r="G29" s="124">
        <v>0.388916015625</v>
      </c>
      <c r="H29" s="91"/>
      <c r="I29" s="91"/>
      <c r="J29" s="91"/>
    </row>
    <row r="30" spans="1:12" x14ac:dyDescent="0.3">
      <c r="A30" s="26" t="s">
        <v>86</v>
      </c>
      <c r="B30" s="89"/>
      <c r="C30" s="162">
        <f>SUM(C26:C29)</f>
        <v>5</v>
      </c>
      <c r="D30" s="163">
        <f>SUM(D26:D29)</f>
        <v>107606</v>
      </c>
      <c r="E30" s="164"/>
      <c r="F30" s="165">
        <v>0.35714285714285715</v>
      </c>
      <c r="G30" s="165">
        <v>0.3181491610614236</v>
      </c>
      <c r="H30" s="91"/>
      <c r="I30" s="91"/>
      <c r="J30" s="91"/>
    </row>
    <row r="31" spans="1:12" s="15" customFormat="1" x14ac:dyDescent="0.3">
      <c r="A31" s="17"/>
      <c r="B31" s="17"/>
      <c r="C31" s="47"/>
      <c r="D31" s="62"/>
      <c r="E31" s="20"/>
      <c r="F31" s="48"/>
      <c r="G31" s="48"/>
      <c r="I31" s="155"/>
      <c r="J31" s="156"/>
      <c r="K31" s="157"/>
      <c r="L31" s="157"/>
    </row>
    <row r="32" spans="1:12" x14ac:dyDescent="0.3">
      <c r="A32" s="23" t="s">
        <v>89</v>
      </c>
      <c r="C32" s="148"/>
      <c r="D32" s="149"/>
      <c r="E32" s="150"/>
      <c r="F32" s="124"/>
      <c r="G32" s="124"/>
      <c r="H32" s="91"/>
      <c r="I32" s="91"/>
      <c r="J32" s="91"/>
    </row>
    <row r="33" spans="1:10" x14ac:dyDescent="0.3">
      <c r="A33" s="151" t="s">
        <v>191</v>
      </c>
      <c r="C33" s="126" t="s">
        <v>75</v>
      </c>
      <c r="D33" s="159">
        <v>0</v>
      </c>
      <c r="E33" s="150"/>
      <c r="F33" s="169" t="s">
        <v>75</v>
      </c>
      <c r="G33" s="124" t="s">
        <v>75</v>
      </c>
      <c r="H33" s="91"/>
      <c r="I33" s="91"/>
      <c r="J33" s="91"/>
    </row>
    <row r="34" spans="1:10" x14ac:dyDescent="0.3">
      <c r="A34" s="151" t="s">
        <v>26</v>
      </c>
      <c r="C34" s="126">
        <v>12</v>
      </c>
      <c r="D34" s="159">
        <v>373663</v>
      </c>
      <c r="E34" s="160">
        <v>0</v>
      </c>
      <c r="F34" s="124">
        <v>0.46153846153846156</v>
      </c>
      <c r="G34" s="124">
        <v>0.49119972657302668</v>
      </c>
      <c r="H34" s="91"/>
      <c r="I34" s="91"/>
      <c r="J34" s="91"/>
    </row>
    <row r="35" spans="1:10" x14ac:dyDescent="0.3">
      <c r="A35" s="158" t="s">
        <v>192</v>
      </c>
      <c r="C35" s="126">
        <v>3</v>
      </c>
      <c r="D35" s="159">
        <v>75000</v>
      </c>
      <c r="E35" s="160">
        <v>0</v>
      </c>
      <c r="F35" s="124">
        <v>1</v>
      </c>
      <c r="G35" s="124">
        <v>1</v>
      </c>
      <c r="H35" s="91"/>
      <c r="I35" s="91"/>
      <c r="J35" s="91"/>
    </row>
    <row r="36" spans="1:10" x14ac:dyDescent="0.3">
      <c r="A36" s="158" t="s">
        <v>193</v>
      </c>
      <c r="C36" s="119" t="s">
        <v>75</v>
      </c>
      <c r="D36" s="161">
        <v>0</v>
      </c>
      <c r="E36" s="150"/>
      <c r="F36" s="124" t="s">
        <v>75</v>
      </c>
      <c r="G36" s="124" t="s">
        <v>75</v>
      </c>
      <c r="H36" s="91"/>
      <c r="I36" s="91"/>
      <c r="J36" s="91"/>
    </row>
    <row r="37" spans="1:10" x14ac:dyDescent="0.3">
      <c r="A37" s="158" t="s">
        <v>53</v>
      </c>
      <c r="C37" s="119">
        <v>1</v>
      </c>
      <c r="D37" s="161">
        <v>10600</v>
      </c>
      <c r="E37" s="150"/>
      <c r="F37" s="124">
        <v>0.5</v>
      </c>
      <c r="G37" s="124">
        <v>0.32286558435624868</v>
      </c>
      <c r="H37" s="91"/>
      <c r="I37" s="91"/>
      <c r="J37" s="91"/>
    </row>
    <row r="38" spans="1:10" x14ac:dyDescent="0.3">
      <c r="A38" s="158" t="s">
        <v>194</v>
      </c>
      <c r="C38" s="126" t="s">
        <v>75</v>
      </c>
      <c r="D38" s="159">
        <v>0</v>
      </c>
      <c r="E38" s="160">
        <v>0</v>
      </c>
      <c r="F38" s="169" t="s">
        <v>75</v>
      </c>
      <c r="G38" s="124" t="s">
        <v>75</v>
      </c>
      <c r="H38" s="91"/>
      <c r="I38" s="91"/>
      <c r="J38" s="91"/>
    </row>
    <row r="39" spans="1:10" x14ac:dyDescent="0.3">
      <c r="A39" s="158" t="s">
        <v>30</v>
      </c>
      <c r="C39" s="119">
        <v>26</v>
      </c>
      <c r="D39" s="161">
        <v>663018</v>
      </c>
      <c r="E39" s="150"/>
      <c r="F39" s="124">
        <v>0.65</v>
      </c>
      <c r="G39" s="124">
        <v>0.67009622643988453</v>
      </c>
      <c r="H39" s="91"/>
      <c r="I39" s="91"/>
      <c r="J39" s="91"/>
    </row>
    <row r="40" spans="1:10" x14ac:dyDescent="0.3">
      <c r="A40" s="158" t="s">
        <v>195</v>
      </c>
      <c r="C40" s="126" t="s">
        <v>75</v>
      </c>
      <c r="D40" s="159">
        <v>0</v>
      </c>
      <c r="E40" s="160">
        <v>0</v>
      </c>
      <c r="F40" s="169" t="s">
        <v>75</v>
      </c>
      <c r="G40" s="124" t="s">
        <v>75</v>
      </c>
      <c r="H40" s="91"/>
      <c r="I40" s="91"/>
      <c r="J40" s="91"/>
    </row>
    <row r="41" spans="1:10" x14ac:dyDescent="0.3">
      <c r="A41" s="158" t="s">
        <v>35</v>
      </c>
      <c r="C41" s="119">
        <v>21</v>
      </c>
      <c r="D41" s="161">
        <v>479573</v>
      </c>
      <c r="E41" s="150"/>
      <c r="F41" s="124">
        <v>0.52500000000000002</v>
      </c>
      <c r="G41" s="124">
        <v>0.51654802411411227</v>
      </c>
      <c r="H41" s="91"/>
      <c r="I41" s="91"/>
      <c r="J41" s="91"/>
    </row>
    <row r="42" spans="1:10" x14ac:dyDescent="0.3">
      <c r="A42" s="158" t="s">
        <v>10</v>
      </c>
      <c r="C42" s="119">
        <v>5</v>
      </c>
      <c r="D42" s="161">
        <v>98622</v>
      </c>
      <c r="E42" s="150"/>
      <c r="F42" s="124">
        <v>0.55555555555555558</v>
      </c>
      <c r="G42" s="124">
        <v>0.4800362137193534</v>
      </c>
      <c r="H42" s="91"/>
      <c r="I42" s="91"/>
      <c r="J42" s="91"/>
    </row>
    <row r="43" spans="1:10" x14ac:dyDescent="0.3">
      <c r="A43" s="158" t="s">
        <v>54</v>
      </c>
      <c r="C43" s="119" t="s">
        <v>75</v>
      </c>
      <c r="D43" s="161">
        <v>0</v>
      </c>
      <c r="E43" s="150"/>
      <c r="F43" s="124" t="s">
        <v>75</v>
      </c>
      <c r="G43" s="124" t="s">
        <v>75</v>
      </c>
      <c r="H43" s="91"/>
      <c r="I43" s="91"/>
      <c r="J43" s="91"/>
    </row>
    <row r="44" spans="1:10" x14ac:dyDescent="0.3">
      <c r="A44" s="158" t="s">
        <v>0</v>
      </c>
      <c r="C44" s="126">
        <v>17</v>
      </c>
      <c r="D44" s="159">
        <v>385972</v>
      </c>
      <c r="E44" s="160">
        <v>0</v>
      </c>
      <c r="F44" s="124">
        <v>0.45945945945945948</v>
      </c>
      <c r="G44" s="124">
        <v>0.41165340961205782</v>
      </c>
      <c r="H44" s="91"/>
      <c r="I44" s="91"/>
      <c r="J44" s="91"/>
    </row>
    <row r="45" spans="1:10" x14ac:dyDescent="0.3">
      <c r="A45" s="158" t="s">
        <v>196</v>
      </c>
      <c r="C45" s="119" t="s">
        <v>75</v>
      </c>
      <c r="D45" s="161">
        <v>0</v>
      </c>
      <c r="E45" s="150"/>
      <c r="F45" s="124" t="s">
        <v>75</v>
      </c>
      <c r="G45" s="124" t="s">
        <v>75</v>
      </c>
      <c r="H45" s="91"/>
      <c r="I45" s="91"/>
      <c r="J45" s="91"/>
    </row>
    <row r="46" spans="1:10" x14ac:dyDescent="0.3">
      <c r="A46" s="158" t="s">
        <v>1</v>
      </c>
      <c r="C46" s="119">
        <v>1</v>
      </c>
      <c r="D46" s="161">
        <v>17200</v>
      </c>
      <c r="E46" s="150"/>
      <c r="F46" s="124">
        <v>0.33333333333333331</v>
      </c>
      <c r="G46" s="124">
        <v>0.31234677756187917</v>
      </c>
      <c r="H46" s="91"/>
      <c r="I46" s="91"/>
      <c r="J46" s="91"/>
    </row>
    <row r="47" spans="1:10" x14ac:dyDescent="0.3">
      <c r="A47" s="158" t="s">
        <v>197</v>
      </c>
      <c r="C47" s="119" t="s">
        <v>75</v>
      </c>
      <c r="D47" s="161">
        <v>0</v>
      </c>
      <c r="E47" s="150"/>
      <c r="F47" s="124" t="s">
        <v>75</v>
      </c>
      <c r="G47" s="124" t="s">
        <v>75</v>
      </c>
      <c r="H47" s="91"/>
      <c r="I47" s="91"/>
      <c r="J47" s="91"/>
    </row>
    <row r="48" spans="1:10" x14ac:dyDescent="0.3">
      <c r="A48" s="158" t="s">
        <v>8</v>
      </c>
      <c r="C48" s="119">
        <v>1</v>
      </c>
      <c r="D48" s="161">
        <v>23726</v>
      </c>
      <c r="E48" s="150"/>
      <c r="F48" s="124">
        <v>0.25</v>
      </c>
      <c r="G48" s="124">
        <v>0.25661936488708142</v>
      </c>
      <c r="H48" s="91"/>
      <c r="I48" s="91"/>
      <c r="J48" s="91"/>
    </row>
    <row r="49" spans="1:10" x14ac:dyDescent="0.3">
      <c r="A49" s="158" t="s">
        <v>37</v>
      </c>
      <c r="C49" s="119">
        <v>9</v>
      </c>
      <c r="D49" s="161">
        <v>246639</v>
      </c>
      <c r="E49" s="150"/>
      <c r="F49" s="124">
        <v>0.27272727272727271</v>
      </c>
      <c r="G49" s="124">
        <v>0.30258221549378367</v>
      </c>
      <c r="H49" s="91"/>
      <c r="I49" s="91"/>
      <c r="J49" s="91"/>
    </row>
    <row r="50" spans="1:10" x14ac:dyDescent="0.3">
      <c r="A50" s="24" t="s">
        <v>90</v>
      </c>
      <c r="B50" s="89"/>
      <c r="C50" s="162">
        <f>SUM(C33:C49)</f>
        <v>96</v>
      </c>
      <c r="D50" s="163">
        <f>SUM(D33:D49)</f>
        <v>2374013</v>
      </c>
      <c r="E50" s="164"/>
      <c r="F50" s="165">
        <v>0.46153846153846156</v>
      </c>
      <c r="G50" s="165">
        <v>0.46033670323550552</v>
      </c>
      <c r="H50" s="91"/>
      <c r="I50" s="91"/>
      <c r="J50" s="91"/>
    </row>
    <row r="51" spans="1:10" s="113" customFormat="1" x14ac:dyDescent="0.3">
      <c r="A51" s="23"/>
      <c r="B51" s="89"/>
      <c r="C51" s="171"/>
      <c r="D51" s="172"/>
      <c r="E51" s="164"/>
      <c r="F51" s="173"/>
      <c r="G51" s="173"/>
    </row>
    <row r="52" spans="1:10" x14ac:dyDescent="0.3">
      <c r="A52" s="28" t="s">
        <v>91</v>
      </c>
      <c r="C52" s="148"/>
      <c r="D52" s="149"/>
      <c r="E52" s="150"/>
      <c r="F52" s="124"/>
      <c r="G52" s="124"/>
      <c r="H52" s="91"/>
      <c r="I52" s="91"/>
      <c r="J52" s="91"/>
    </row>
    <row r="53" spans="1:10" x14ac:dyDescent="0.3">
      <c r="A53" s="158" t="s">
        <v>41</v>
      </c>
      <c r="C53" s="148">
        <v>1</v>
      </c>
      <c r="D53" s="149">
        <v>25000</v>
      </c>
      <c r="E53" s="174">
        <v>0</v>
      </c>
      <c r="F53" s="124">
        <v>0.25</v>
      </c>
      <c r="G53" s="124">
        <v>0.35771008313182334</v>
      </c>
      <c r="H53" s="91"/>
      <c r="I53" s="91"/>
      <c r="J53" s="91"/>
    </row>
    <row r="54" spans="1:10" x14ac:dyDescent="0.3">
      <c r="A54" s="158" t="s">
        <v>198</v>
      </c>
      <c r="C54" s="126">
        <v>1</v>
      </c>
      <c r="D54" s="159">
        <v>18668</v>
      </c>
      <c r="E54" s="150"/>
      <c r="F54" s="124">
        <v>0.5</v>
      </c>
      <c r="G54" s="124">
        <v>0.40650654356204952</v>
      </c>
      <c r="H54" s="91"/>
      <c r="I54" s="91"/>
      <c r="J54" s="91"/>
    </row>
    <row r="55" spans="1:10" x14ac:dyDescent="0.3">
      <c r="A55" s="158" t="s">
        <v>199</v>
      </c>
      <c r="C55" s="126" t="s">
        <v>75</v>
      </c>
      <c r="D55" s="159">
        <v>0</v>
      </c>
      <c r="E55" s="160">
        <v>0</v>
      </c>
      <c r="F55" s="124" t="s">
        <v>75</v>
      </c>
      <c r="G55" s="124" t="s">
        <v>75</v>
      </c>
      <c r="H55" s="91"/>
      <c r="I55" s="91"/>
      <c r="J55" s="91"/>
    </row>
    <row r="56" spans="1:10" x14ac:dyDescent="0.3">
      <c r="A56" s="158" t="s">
        <v>200</v>
      </c>
      <c r="C56" s="126" t="s">
        <v>75</v>
      </c>
      <c r="D56" s="159">
        <v>0</v>
      </c>
      <c r="E56" s="150"/>
      <c r="F56" s="169" t="s">
        <v>75</v>
      </c>
      <c r="G56" s="124" t="s">
        <v>75</v>
      </c>
      <c r="H56" s="91"/>
      <c r="I56" s="91"/>
      <c r="J56" s="91"/>
    </row>
    <row r="57" spans="1:10" x14ac:dyDescent="0.3">
      <c r="A57" s="158" t="s">
        <v>60</v>
      </c>
      <c r="C57" s="126" t="s">
        <v>75</v>
      </c>
      <c r="D57" s="159">
        <v>0</v>
      </c>
      <c r="E57" s="160">
        <v>0</v>
      </c>
      <c r="F57" s="169" t="s">
        <v>75</v>
      </c>
      <c r="G57" s="124" t="s">
        <v>75</v>
      </c>
      <c r="H57" s="91"/>
      <c r="I57" s="91"/>
      <c r="J57" s="91"/>
    </row>
    <row r="58" spans="1:10" x14ac:dyDescent="0.3">
      <c r="A58" s="158" t="s">
        <v>21</v>
      </c>
      <c r="C58" s="126">
        <v>3</v>
      </c>
      <c r="D58" s="159">
        <v>44278</v>
      </c>
      <c r="E58" s="160">
        <v>0</v>
      </c>
      <c r="F58" s="124">
        <v>0.3</v>
      </c>
      <c r="G58" s="124">
        <v>0.22891796735651912</v>
      </c>
      <c r="H58" s="91"/>
      <c r="I58" s="91"/>
      <c r="J58" s="91"/>
    </row>
    <row r="59" spans="1:10" ht="30" x14ac:dyDescent="0.3">
      <c r="A59" s="175" t="s">
        <v>18</v>
      </c>
      <c r="C59" s="119" t="s">
        <v>75</v>
      </c>
      <c r="D59" s="161">
        <v>0</v>
      </c>
      <c r="E59" s="150"/>
      <c r="F59" s="169" t="s">
        <v>75</v>
      </c>
      <c r="G59" s="124" t="s">
        <v>75</v>
      </c>
      <c r="H59" s="91"/>
      <c r="I59" s="91"/>
      <c r="J59" s="91"/>
    </row>
    <row r="60" spans="1:10" x14ac:dyDescent="0.3">
      <c r="A60" s="158" t="s">
        <v>201</v>
      </c>
      <c r="C60" s="126" t="s">
        <v>75</v>
      </c>
      <c r="D60" s="176">
        <v>0</v>
      </c>
      <c r="E60" s="177">
        <v>0</v>
      </c>
      <c r="F60" s="169" t="s">
        <v>75</v>
      </c>
      <c r="G60" s="124" t="s">
        <v>75</v>
      </c>
      <c r="H60" s="91"/>
      <c r="I60" s="91"/>
      <c r="J60" s="91"/>
    </row>
    <row r="61" spans="1:10" x14ac:dyDescent="0.3">
      <c r="A61" s="158" t="s">
        <v>44</v>
      </c>
      <c r="C61" s="126" t="s">
        <v>75</v>
      </c>
      <c r="D61" s="176">
        <v>0</v>
      </c>
      <c r="E61" s="177">
        <v>0</v>
      </c>
      <c r="F61" s="124" t="s">
        <v>75</v>
      </c>
      <c r="G61" s="124" t="s">
        <v>75</v>
      </c>
      <c r="H61" s="91"/>
      <c r="I61" s="91"/>
      <c r="J61" s="91"/>
    </row>
    <row r="62" spans="1:10" x14ac:dyDescent="0.3">
      <c r="A62" s="158" t="s">
        <v>13</v>
      </c>
      <c r="C62" s="148">
        <v>1</v>
      </c>
      <c r="D62" s="176">
        <v>23000</v>
      </c>
      <c r="E62" s="177">
        <v>0</v>
      </c>
      <c r="F62" s="124">
        <v>0.25</v>
      </c>
      <c r="G62" s="124">
        <v>0.21336796697434945</v>
      </c>
      <c r="H62" s="91"/>
      <c r="I62" s="91"/>
      <c r="J62" s="91"/>
    </row>
    <row r="63" spans="1:10" x14ac:dyDescent="0.3">
      <c r="A63" s="158" t="s">
        <v>36</v>
      </c>
      <c r="C63" s="148">
        <v>3</v>
      </c>
      <c r="D63" s="176">
        <v>119937</v>
      </c>
      <c r="E63" s="177">
        <v>0</v>
      </c>
      <c r="F63" s="124">
        <v>0.6</v>
      </c>
      <c r="G63" s="124">
        <v>0.62889398094499005</v>
      </c>
      <c r="H63" s="91"/>
      <c r="I63" s="91"/>
      <c r="J63" s="91"/>
    </row>
    <row r="64" spans="1:10" x14ac:dyDescent="0.3">
      <c r="A64" s="158" t="s">
        <v>34</v>
      </c>
      <c r="C64" s="178">
        <v>2</v>
      </c>
      <c r="D64" s="176">
        <v>47003</v>
      </c>
      <c r="E64" s="177">
        <v>0</v>
      </c>
      <c r="F64" s="124">
        <v>0.25</v>
      </c>
      <c r="G64" s="124">
        <v>0.28784807490921116</v>
      </c>
      <c r="H64" s="91"/>
      <c r="I64" s="91"/>
      <c r="J64" s="91"/>
    </row>
    <row r="65" spans="1:10" x14ac:dyDescent="0.3">
      <c r="A65" s="158" t="s">
        <v>39</v>
      </c>
      <c r="C65" s="148">
        <v>3</v>
      </c>
      <c r="D65" s="179">
        <v>70031</v>
      </c>
      <c r="E65" s="150"/>
      <c r="F65" s="124">
        <v>0.6</v>
      </c>
      <c r="G65" s="124">
        <v>0.58030328140536958</v>
      </c>
      <c r="H65" s="91"/>
      <c r="I65" s="91"/>
      <c r="J65" s="91"/>
    </row>
    <row r="66" spans="1:10" x14ac:dyDescent="0.3">
      <c r="A66" s="158" t="s">
        <v>202</v>
      </c>
      <c r="C66" s="119" t="s">
        <v>75</v>
      </c>
      <c r="D66" s="161">
        <v>0</v>
      </c>
      <c r="E66" s="150"/>
      <c r="F66" s="124" t="s">
        <v>75</v>
      </c>
      <c r="G66" s="124" t="s">
        <v>75</v>
      </c>
      <c r="H66" s="91"/>
      <c r="I66" s="91"/>
      <c r="J66" s="91"/>
    </row>
    <row r="67" spans="1:10" x14ac:dyDescent="0.3">
      <c r="A67" s="158" t="s">
        <v>203</v>
      </c>
      <c r="C67" s="119" t="s">
        <v>75</v>
      </c>
      <c r="D67" s="161">
        <v>0</v>
      </c>
      <c r="E67" s="150"/>
      <c r="F67" s="124" t="s">
        <v>75</v>
      </c>
      <c r="G67" s="124" t="s">
        <v>75</v>
      </c>
      <c r="H67" s="91"/>
      <c r="I67" s="91"/>
      <c r="J67" s="91"/>
    </row>
    <row r="68" spans="1:10" x14ac:dyDescent="0.3">
      <c r="A68" s="158" t="s">
        <v>24</v>
      </c>
      <c r="C68" s="119">
        <v>5</v>
      </c>
      <c r="D68" s="161">
        <v>136267</v>
      </c>
      <c r="E68" s="150"/>
      <c r="F68" s="124">
        <v>0.27777777777777779</v>
      </c>
      <c r="G68" s="124">
        <v>0.31498809551327989</v>
      </c>
      <c r="H68" s="91"/>
      <c r="I68" s="91"/>
      <c r="J68" s="91"/>
    </row>
    <row r="69" spans="1:10" x14ac:dyDescent="0.3">
      <c r="A69" s="158" t="s">
        <v>204</v>
      </c>
      <c r="C69" s="119" t="s">
        <v>75</v>
      </c>
      <c r="D69" s="161">
        <v>0</v>
      </c>
      <c r="E69" s="150"/>
      <c r="F69" s="124" t="s">
        <v>75</v>
      </c>
      <c r="G69" s="124" t="s">
        <v>75</v>
      </c>
      <c r="H69" s="91"/>
      <c r="I69" s="91"/>
      <c r="J69" s="91"/>
    </row>
    <row r="70" spans="1:10" x14ac:dyDescent="0.3">
      <c r="A70" s="158" t="s">
        <v>48</v>
      </c>
      <c r="C70" s="119">
        <v>2</v>
      </c>
      <c r="D70" s="161">
        <v>28080</v>
      </c>
      <c r="E70" s="150"/>
      <c r="F70" s="124">
        <v>1</v>
      </c>
      <c r="G70" s="124">
        <v>1</v>
      </c>
      <c r="H70" s="91"/>
      <c r="I70" s="91"/>
      <c r="J70" s="91"/>
    </row>
    <row r="71" spans="1:10" x14ac:dyDescent="0.3">
      <c r="A71" s="158" t="s">
        <v>16</v>
      </c>
      <c r="C71" s="119">
        <v>4</v>
      </c>
      <c r="D71" s="161">
        <v>108472</v>
      </c>
      <c r="E71" s="150"/>
      <c r="F71" s="124">
        <v>0.5714285714285714</v>
      </c>
      <c r="G71" s="124">
        <v>0.52713886526545983</v>
      </c>
      <c r="H71" s="91"/>
      <c r="I71" s="91"/>
      <c r="J71" s="91"/>
    </row>
    <row r="72" spans="1:10" x14ac:dyDescent="0.3">
      <c r="A72" s="158" t="s">
        <v>50</v>
      </c>
      <c r="C72" s="119" t="s">
        <v>75</v>
      </c>
      <c r="D72" s="161">
        <v>0</v>
      </c>
      <c r="E72" s="150"/>
      <c r="F72" s="124" t="s">
        <v>75</v>
      </c>
      <c r="G72" s="124" t="s">
        <v>75</v>
      </c>
      <c r="H72" s="91"/>
      <c r="I72" s="91"/>
      <c r="J72" s="91"/>
    </row>
    <row r="73" spans="1:10" x14ac:dyDescent="0.3">
      <c r="A73" s="158" t="s">
        <v>205</v>
      </c>
      <c r="C73" s="126" t="s">
        <v>75</v>
      </c>
      <c r="D73" s="159">
        <v>0</v>
      </c>
      <c r="E73" s="160">
        <v>0</v>
      </c>
      <c r="F73" s="124" t="s">
        <v>75</v>
      </c>
      <c r="G73" s="124" t="s">
        <v>75</v>
      </c>
      <c r="H73" s="91"/>
      <c r="I73" s="91"/>
      <c r="J73" s="91"/>
    </row>
    <row r="74" spans="1:10" x14ac:dyDescent="0.3">
      <c r="A74" s="158" t="s">
        <v>59</v>
      </c>
      <c r="C74" s="126" t="s">
        <v>75</v>
      </c>
      <c r="D74" s="159">
        <v>0</v>
      </c>
      <c r="E74" s="160">
        <v>0</v>
      </c>
      <c r="F74" s="124" t="s">
        <v>75</v>
      </c>
      <c r="G74" s="124" t="s">
        <v>75</v>
      </c>
      <c r="H74" s="91"/>
      <c r="I74" s="91"/>
      <c r="J74" s="91"/>
    </row>
    <row r="75" spans="1:10" x14ac:dyDescent="0.3">
      <c r="A75" s="158" t="s">
        <v>27</v>
      </c>
      <c r="C75" s="119">
        <v>4</v>
      </c>
      <c r="D75" s="161">
        <v>113459</v>
      </c>
      <c r="E75" s="150"/>
      <c r="F75" s="124">
        <v>0.36363636363636365</v>
      </c>
      <c r="G75" s="124">
        <v>0.38967252245290473</v>
      </c>
      <c r="H75" s="91"/>
      <c r="I75" s="91"/>
      <c r="J75" s="91"/>
    </row>
    <row r="76" spans="1:10" x14ac:dyDescent="0.3">
      <c r="A76" s="158" t="s">
        <v>17</v>
      </c>
      <c r="C76" s="119">
        <v>1</v>
      </c>
      <c r="D76" s="161">
        <v>12300</v>
      </c>
      <c r="E76" s="150"/>
      <c r="F76" s="124">
        <v>0.33333333333333331</v>
      </c>
      <c r="G76" s="124">
        <v>0.23304281924971579</v>
      </c>
      <c r="H76" s="91"/>
      <c r="I76" s="91"/>
      <c r="J76" s="91"/>
    </row>
    <row r="77" spans="1:10" x14ac:dyDescent="0.3">
      <c r="A77" s="158" t="s">
        <v>7</v>
      </c>
      <c r="C77" s="119">
        <v>7</v>
      </c>
      <c r="D77" s="161">
        <v>194098</v>
      </c>
      <c r="E77" s="150"/>
      <c r="F77" s="124">
        <v>0.53846153846153844</v>
      </c>
      <c r="G77" s="124">
        <v>0.51809894964432046</v>
      </c>
      <c r="H77" s="91"/>
      <c r="I77" s="91"/>
      <c r="J77" s="91"/>
    </row>
    <row r="78" spans="1:10" x14ac:dyDescent="0.3">
      <c r="A78" s="158" t="s">
        <v>43</v>
      </c>
      <c r="C78" s="119">
        <v>1</v>
      </c>
      <c r="D78" s="161">
        <v>25000</v>
      </c>
      <c r="E78" s="150"/>
      <c r="F78" s="124">
        <v>0.5</v>
      </c>
      <c r="G78" s="124">
        <v>0.33477958112378808</v>
      </c>
      <c r="H78" s="91"/>
      <c r="I78" s="91"/>
      <c r="J78" s="91"/>
    </row>
    <row r="79" spans="1:10" x14ac:dyDescent="0.3">
      <c r="A79" s="158" t="s">
        <v>3</v>
      </c>
      <c r="C79" s="119">
        <v>6</v>
      </c>
      <c r="D79" s="161">
        <v>182624</v>
      </c>
      <c r="E79" s="150"/>
      <c r="F79" s="124">
        <v>0.2857142857142857</v>
      </c>
      <c r="G79" s="124">
        <v>0.36095266330665088</v>
      </c>
      <c r="H79" s="91"/>
      <c r="I79" s="91"/>
      <c r="J79" s="91"/>
    </row>
    <row r="80" spans="1:10" x14ac:dyDescent="0.3">
      <c r="A80" s="158" t="s">
        <v>206</v>
      </c>
      <c r="C80" s="119" t="s">
        <v>75</v>
      </c>
      <c r="D80" s="161">
        <v>0</v>
      </c>
      <c r="E80" s="150"/>
      <c r="F80" s="124" t="s">
        <v>75</v>
      </c>
      <c r="G80" s="124" t="s">
        <v>75</v>
      </c>
      <c r="H80" s="91"/>
      <c r="I80" s="91"/>
      <c r="J80" s="91"/>
    </row>
    <row r="81" spans="1:10" x14ac:dyDescent="0.3">
      <c r="A81" s="158" t="s">
        <v>29</v>
      </c>
      <c r="C81" s="126">
        <v>20</v>
      </c>
      <c r="D81" s="159">
        <v>577960</v>
      </c>
      <c r="E81" s="160">
        <v>0</v>
      </c>
      <c r="F81" s="124">
        <v>0.41666666666666669</v>
      </c>
      <c r="G81" s="124">
        <v>0.42760982120529206</v>
      </c>
      <c r="H81" s="91"/>
      <c r="I81" s="91"/>
      <c r="J81" s="91"/>
    </row>
    <row r="82" spans="1:10" x14ac:dyDescent="0.3">
      <c r="A82" s="158" t="s">
        <v>9</v>
      </c>
      <c r="C82" s="119">
        <v>10</v>
      </c>
      <c r="D82" s="161">
        <v>201702</v>
      </c>
      <c r="E82" s="150"/>
      <c r="F82" s="124">
        <v>0.52631578947368418</v>
      </c>
      <c r="G82" s="124">
        <v>0.49766344763606041</v>
      </c>
      <c r="H82" s="91"/>
      <c r="I82" s="91"/>
      <c r="J82" s="91"/>
    </row>
    <row r="83" spans="1:10" x14ac:dyDescent="0.3">
      <c r="A83" s="158" t="s">
        <v>15</v>
      </c>
      <c r="C83" s="119">
        <v>5</v>
      </c>
      <c r="D83" s="161">
        <v>104158</v>
      </c>
      <c r="E83" s="150"/>
      <c r="F83" s="124">
        <v>0.7142857142857143</v>
      </c>
      <c r="G83" s="124">
        <v>0.59300968441668611</v>
      </c>
      <c r="H83" s="91"/>
      <c r="I83" s="91"/>
      <c r="J83" s="91"/>
    </row>
    <row r="84" spans="1:10" x14ac:dyDescent="0.3">
      <c r="A84" s="158" t="s">
        <v>2</v>
      </c>
      <c r="C84" s="119">
        <v>1</v>
      </c>
      <c r="D84" s="161">
        <v>25000</v>
      </c>
      <c r="E84" s="150"/>
      <c r="F84" s="124">
        <v>1</v>
      </c>
      <c r="G84" s="124">
        <v>1</v>
      </c>
      <c r="H84" s="91"/>
      <c r="I84" s="91"/>
      <c r="J84" s="91"/>
    </row>
    <row r="85" spans="1:10" x14ac:dyDescent="0.3">
      <c r="A85" s="158" t="s">
        <v>207</v>
      </c>
      <c r="C85" s="119" t="s">
        <v>75</v>
      </c>
      <c r="D85" s="161">
        <v>0</v>
      </c>
      <c r="E85" s="150"/>
      <c r="F85" s="124" t="s">
        <v>75</v>
      </c>
      <c r="G85" s="124" t="s">
        <v>75</v>
      </c>
      <c r="H85" s="91"/>
      <c r="I85" s="91"/>
      <c r="J85" s="91"/>
    </row>
    <row r="86" spans="1:10" x14ac:dyDescent="0.3">
      <c r="A86" s="158" t="s">
        <v>22</v>
      </c>
      <c r="C86" s="119">
        <v>7</v>
      </c>
      <c r="D86" s="161">
        <v>173363</v>
      </c>
      <c r="E86" s="150"/>
      <c r="F86" s="124">
        <v>0.7</v>
      </c>
      <c r="G86" s="124">
        <v>0.76630288242652489</v>
      </c>
      <c r="H86" s="91"/>
      <c r="I86" s="91"/>
      <c r="J86" s="91"/>
    </row>
    <row r="87" spans="1:10" x14ac:dyDescent="0.3">
      <c r="A87" s="158" t="s">
        <v>6</v>
      </c>
      <c r="C87" s="119">
        <v>14</v>
      </c>
      <c r="D87" s="161">
        <v>351754</v>
      </c>
      <c r="E87" s="150"/>
      <c r="F87" s="124">
        <v>0.36842105263157893</v>
      </c>
      <c r="G87" s="124">
        <v>0.34132150810477746</v>
      </c>
      <c r="H87" s="91"/>
      <c r="I87" s="91"/>
      <c r="J87" s="91"/>
    </row>
    <row r="88" spans="1:10" x14ac:dyDescent="0.3">
      <c r="A88" s="29" t="s">
        <v>92</v>
      </c>
      <c r="B88" s="89"/>
      <c r="C88" s="162">
        <f>SUM(C53:C87)</f>
        <v>101</v>
      </c>
      <c r="D88" s="163">
        <f>SUM(D53:D87)</f>
        <v>2582154</v>
      </c>
      <c r="E88" s="164"/>
      <c r="F88" s="180">
        <v>0.39147286821705424</v>
      </c>
      <c r="G88" s="180">
        <v>0.39106297207398372</v>
      </c>
      <c r="H88" s="91"/>
      <c r="I88" s="91"/>
      <c r="J88" s="91"/>
    </row>
    <row r="89" spans="1:10" s="113" customFormat="1" x14ac:dyDescent="0.3">
      <c r="A89" s="28"/>
      <c r="B89" s="89"/>
      <c r="C89" s="171"/>
      <c r="D89" s="172"/>
      <c r="E89" s="164"/>
      <c r="F89" s="181"/>
      <c r="G89" s="181"/>
    </row>
    <row r="90" spans="1:10" x14ac:dyDescent="0.3">
      <c r="A90" s="25" t="s">
        <v>77</v>
      </c>
      <c r="C90" s="148"/>
      <c r="D90" s="149"/>
      <c r="E90" s="150"/>
      <c r="F90" s="124"/>
      <c r="G90" s="124"/>
      <c r="H90" s="91"/>
      <c r="I90" s="91"/>
      <c r="J90" s="91"/>
    </row>
    <row r="91" spans="1:10" x14ac:dyDescent="0.3">
      <c r="A91" s="151" t="s">
        <v>208</v>
      </c>
      <c r="C91" s="119">
        <v>1</v>
      </c>
      <c r="D91" s="161">
        <v>25000</v>
      </c>
      <c r="E91" s="150"/>
      <c r="F91" s="124">
        <v>0.5</v>
      </c>
      <c r="G91" s="169">
        <v>0.33333333333333331</v>
      </c>
      <c r="H91" s="91"/>
      <c r="I91" s="91"/>
      <c r="J91" s="91"/>
    </row>
    <row r="92" spans="1:10" x14ac:dyDescent="0.3">
      <c r="A92" s="158" t="s">
        <v>47</v>
      </c>
      <c r="C92" s="119">
        <v>1</v>
      </c>
      <c r="D92" s="161">
        <v>7000</v>
      </c>
      <c r="E92" s="150"/>
      <c r="F92" s="124">
        <v>0.2</v>
      </c>
      <c r="G92" s="169">
        <v>6.1369593996300292E-2</v>
      </c>
      <c r="H92" s="91"/>
      <c r="I92" s="91"/>
      <c r="J92" s="91"/>
    </row>
    <row r="93" spans="1:10" x14ac:dyDescent="0.3">
      <c r="A93" s="158" t="s">
        <v>51</v>
      </c>
      <c r="C93" s="119" t="s">
        <v>75</v>
      </c>
      <c r="D93" s="161">
        <v>0</v>
      </c>
      <c r="E93" s="150"/>
      <c r="F93" s="124" t="s">
        <v>75</v>
      </c>
      <c r="G93" s="169" t="s">
        <v>75</v>
      </c>
      <c r="H93" s="91"/>
      <c r="I93" s="91"/>
      <c r="J93" s="91"/>
    </row>
    <row r="94" spans="1:10" ht="15" customHeight="1" x14ac:dyDescent="0.3">
      <c r="A94" s="158" t="s">
        <v>209</v>
      </c>
      <c r="C94" s="119">
        <v>1</v>
      </c>
      <c r="D94" s="161">
        <v>24938</v>
      </c>
      <c r="E94" s="150"/>
      <c r="F94" s="124">
        <v>0.5</v>
      </c>
      <c r="G94" s="169">
        <v>0.49052892464446585</v>
      </c>
      <c r="H94" s="91"/>
      <c r="I94" s="91"/>
      <c r="J94" s="91"/>
    </row>
    <row r="95" spans="1:10" ht="15" customHeight="1" x14ac:dyDescent="0.3">
      <c r="A95" s="158" t="s">
        <v>31</v>
      </c>
      <c r="C95" s="119">
        <v>5</v>
      </c>
      <c r="D95" s="161">
        <v>108734</v>
      </c>
      <c r="E95" s="150"/>
      <c r="F95" s="124">
        <v>0.55555555555555558</v>
      </c>
      <c r="G95" s="169">
        <v>0.49321642572995433</v>
      </c>
      <c r="H95" s="91"/>
      <c r="I95" s="91"/>
      <c r="J95" s="91"/>
    </row>
    <row r="96" spans="1:10" x14ac:dyDescent="0.3">
      <c r="A96" s="26" t="s">
        <v>78</v>
      </c>
      <c r="B96" s="89"/>
      <c r="C96" s="162">
        <f>SUM(C91:C95)</f>
        <v>8</v>
      </c>
      <c r="D96" s="163">
        <f>SUM(D91:D95)</f>
        <v>165672</v>
      </c>
      <c r="E96" s="164"/>
      <c r="F96" s="165">
        <v>0.42105263157894735</v>
      </c>
      <c r="G96" s="165">
        <v>0.34293733970610457</v>
      </c>
      <c r="H96" s="91"/>
      <c r="I96" s="91"/>
      <c r="J96" s="91"/>
    </row>
    <row r="97" spans="1:12" s="113" customFormat="1" x14ac:dyDescent="0.3">
      <c r="A97" s="25"/>
      <c r="B97" s="89"/>
      <c r="C97" s="171"/>
      <c r="D97" s="172"/>
      <c r="E97" s="164"/>
      <c r="F97" s="173"/>
      <c r="G97" s="173"/>
    </row>
    <row r="98" spans="1:12" x14ac:dyDescent="0.3">
      <c r="A98" s="23" t="s">
        <v>79</v>
      </c>
      <c r="C98" s="148"/>
      <c r="D98" s="149"/>
      <c r="E98" s="150"/>
      <c r="F98" s="124"/>
      <c r="G98" s="124"/>
      <c r="H98" s="91"/>
      <c r="I98" s="91"/>
      <c r="J98" s="91"/>
    </row>
    <row r="99" spans="1:12" x14ac:dyDescent="0.3">
      <c r="A99" s="158" t="s">
        <v>38</v>
      </c>
      <c r="C99" s="119" t="s">
        <v>75</v>
      </c>
      <c r="D99" s="161">
        <v>0</v>
      </c>
      <c r="E99" s="150"/>
      <c r="F99" s="124" t="s">
        <v>75</v>
      </c>
      <c r="G99" s="124" t="s">
        <v>75</v>
      </c>
      <c r="H99" s="91"/>
      <c r="I99" s="91"/>
      <c r="J99" s="91"/>
    </row>
    <row r="100" spans="1:12" x14ac:dyDescent="0.3">
      <c r="A100" s="158" t="s">
        <v>11</v>
      </c>
      <c r="C100" s="119" t="s">
        <v>75</v>
      </c>
      <c r="D100" s="161">
        <v>0</v>
      </c>
      <c r="E100" s="150"/>
      <c r="F100" s="124" t="s">
        <v>75</v>
      </c>
      <c r="G100" s="124" t="s">
        <v>75</v>
      </c>
      <c r="H100" s="91"/>
      <c r="I100" s="91"/>
      <c r="J100" s="91"/>
    </row>
    <row r="101" spans="1:12" x14ac:dyDescent="0.3">
      <c r="A101" s="24" t="s">
        <v>80</v>
      </c>
      <c r="B101" s="89"/>
      <c r="C101" s="162" t="s">
        <v>75</v>
      </c>
      <c r="D101" s="163">
        <f>SUM(D99:D100)</f>
        <v>0</v>
      </c>
      <c r="E101" s="164"/>
      <c r="F101" s="165" t="s">
        <v>75</v>
      </c>
      <c r="G101" s="165" t="s">
        <v>75</v>
      </c>
      <c r="H101" s="91"/>
      <c r="I101" s="91"/>
      <c r="J101" s="91"/>
    </row>
    <row r="102" spans="1:12" s="15" customFormat="1" x14ac:dyDescent="0.3">
      <c r="A102" s="17"/>
      <c r="B102" s="17"/>
      <c r="C102" s="47"/>
      <c r="D102" s="62"/>
      <c r="E102" s="20"/>
      <c r="F102" s="48"/>
      <c r="G102" s="48"/>
      <c r="I102" s="155"/>
      <c r="J102" s="156"/>
      <c r="K102" s="157"/>
      <c r="L102" s="157"/>
    </row>
    <row r="103" spans="1:12" x14ac:dyDescent="0.3">
      <c r="A103" s="23" t="s">
        <v>74</v>
      </c>
      <c r="C103" s="94"/>
      <c r="D103" s="70"/>
      <c r="G103" s="94"/>
      <c r="H103" s="91"/>
      <c r="I103" s="91"/>
      <c r="J103" s="91"/>
    </row>
    <row r="104" spans="1:12" ht="15" customHeight="1" x14ac:dyDescent="0.3">
      <c r="A104" s="151" t="s">
        <v>210</v>
      </c>
      <c r="C104" s="182" t="s">
        <v>75</v>
      </c>
      <c r="D104" s="161">
        <v>0</v>
      </c>
      <c r="E104" s="150"/>
      <c r="F104" s="169" t="s">
        <v>75</v>
      </c>
      <c r="G104" s="124" t="s">
        <v>75</v>
      </c>
      <c r="H104" s="91"/>
      <c r="I104" s="91"/>
      <c r="J104" s="91"/>
    </row>
    <row r="105" spans="1:12" x14ac:dyDescent="0.3">
      <c r="A105" s="158" t="s">
        <v>211</v>
      </c>
      <c r="C105" s="183" t="s">
        <v>75</v>
      </c>
      <c r="D105" s="168">
        <v>0</v>
      </c>
      <c r="E105" s="150"/>
      <c r="F105" s="169" t="s">
        <v>75</v>
      </c>
      <c r="G105" s="124" t="s">
        <v>75</v>
      </c>
      <c r="H105" s="91"/>
      <c r="I105" s="91"/>
      <c r="J105" s="91"/>
    </row>
    <row r="106" spans="1:12" x14ac:dyDescent="0.3">
      <c r="A106" s="158" t="s">
        <v>20</v>
      </c>
      <c r="C106" s="182">
        <v>9</v>
      </c>
      <c r="D106" s="168">
        <v>265924</v>
      </c>
      <c r="E106" s="150"/>
      <c r="F106" s="169">
        <v>0.42857142857142855</v>
      </c>
      <c r="G106" s="124">
        <v>0.5310938467376326</v>
      </c>
      <c r="H106" s="91"/>
      <c r="I106" s="91"/>
      <c r="J106" s="91"/>
    </row>
    <row r="107" spans="1:12" x14ac:dyDescent="0.3">
      <c r="A107" s="158" t="s">
        <v>19</v>
      </c>
      <c r="C107" s="119">
        <v>10</v>
      </c>
      <c r="D107" s="161">
        <v>187680</v>
      </c>
      <c r="E107" s="150"/>
      <c r="F107" s="169">
        <v>0.43478260869565216</v>
      </c>
      <c r="G107" s="124">
        <v>0.34872572409641239</v>
      </c>
      <c r="H107" s="91"/>
      <c r="I107" s="91"/>
      <c r="J107" s="91"/>
    </row>
    <row r="108" spans="1:12" x14ac:dyDescent="0.3">
      <c r="A108" s="158" t="s">
        <v>52</v>
      </c>
      <c r="C108" s="119">
        <v>1</v>
      </c>
      <c r="D108" s="161">
        <v>31364</v>
      </c>
      <c r="E108" s="150"/>
      <c r="F108" s="169">
        <v>0.14285714285714285</v>
      </c>
      <c r="G108" s="124">
        <v>0.19838328125592986</v>
      </c>
      <c r="H108" s="91"/>
      <c r="I108" s="91"/>
      <c r="J108" s="91"/>
    </row>
    <row r="109" spans="1:12" x14ac:dyDescent="0.3">
      <c r="A109" s="24" t="s">
        <v>76</v>
      </c>
      <c r="B109" s="89"/>
      <c r="C109" s="162">
        <f>SUM(C104:C108)</f>
        <v>20</v>
      </c>
      <c r="D109" s="163">
        <f>SUM(D104:D108)</f>
        <v>484968</v>
      </c>
      <c r="E109" s="164"/>
      <c r="F109" s="165">
        <v>0.37037037037037035</v>
      </c>
      <c r="G109" s="165">
        <v>0.37735120877068762</v>
      </c>
      <c r="H109" s="91"/>
      <c r="I109" s="91"/>
      <c r="J109" s="91"/>
    </row>
    <row r="110" spans="1:12" x14ac:dyDescent="0.3">
      <c r="A110" s="23"/>
      <c r="C110" s="148"/>
      <c r="D110" s="149"/>
      <c r="E110" s="150"/>
      <c r="F110" s="124"/>
      <c r="G110" s="124"/>
      <c r="H110" s="91"/>
      <c r="I110" s="91"/>
      <c r="J110" s="91"/>
    </row>
    <row r="111" spans="1:12" x14ac:dyDescent="0.3">
      <c r="A111" s="23" t="s">
        <v>81</v>
      </c>
      <c r="C111" s="148"/>
      <c r="D111" s="149"/>
      <c r="E111" s="150"/>
      <c r="F111" s="124"/>
      <c r="G111" s="124"/>
      <c r="H111" s="91"/>
      <c r="I111" s="91"/>
      <c r="J111" s="91"/>
    </row>
    <row r="112" spans="1:12" x14ac:dyDescent="0.3">
      <c r="A112" s="158" t="s">
        <v>28</v>
      </c>
      <c r="C112" s="148" t="s">
        <v>75</v>
      </c>
      <c r="D112" s="149">
        <v>0</v>
      </c>
      <c r="E112" s="174">
        <v>0</v>
      </c>
      <c r="F112" s="124" t="s">
        <v>75</v>
      </c>
      <c r="G112" s="124" t="s">
        <v>75</v>
      </c>
      <c r="H112" s="91"/>
      <c r="I112" s="91"/>
      <c r="J112" s="91"/>
    </row>
    <row r="113" spans="1:10" x14ac:dyDescent="0.3">
      <c r="A113" s="158" t="s">
        <v>212</v>
      </c>
      <c r="C113" s="148" t="s">
        <v>75</v>
      </c>
      <c r="D113" s="149">
        <v>0</v>
      </c>
      <c r="E113" s="174">
        <v>0</v>
      </c>
      <c r="F113" s="169" t="s">
        <v>75</v>
      </c>
      <c r="G113" s="124" t="s">
        <v>75</v>
      </c>
      <c r="H113" s="91"/>
      <c r="I113" s="91"/>
      <c r="J113" s="91"/>
    </row>
    <row r="114" spans="1:10" x14ac:dyDescent="0.3">
      <c r="A114" s="158" t="s">
        <v>61</v>
      </c>
      <c r="C114" s="148" t="s">
        <v>75</v>
      </c>
      <c r="D114" s="149">
        <v>0</v>
      </c>
      <c r="E114" s="174">
        <v>0</v>
      </c>
      <c r="F114" s="169" t="s">
        <v>75</v>
      </c>
      <c r="G114" s="124" t="s">
        <v>75</v>
      </c>
      <c r="H114" s="91"/>
      <c r="I114" s="91"/>
      <c r="J114" s="91"/>
    </row>
    <row r="115" spans="1:10" x14ac:dyDescent="0.3">
      <c r="A115" s="158" t="s">
        <v>5</v>
      </c>
      <c r="C115" s="148">
        <v>10</v>
      </c>
      <c r="D115" s="149">
        <v>236736</v>
      </c>
      <c r="E115" s="174">
        <v>0</v>
      </c>
      <c r="F115" s="124">
        <v>0.43478260869565216</v>
      </c>
      <c r="G115" s="124">
        <v>0.40210892488313948</v>
      </c>
      <c r="H115" s="91"/>
      <c r="I115" s="91"/>
      <c r="J115" s="91"/>
    </row>
    <row r="116" spans="1:10" x14ac:dyDescent="0.3">
      <c r="A116" s="158" t="s">
        <v>4</v>
      </c>
      <c r="C116" s="148">
        <v>17</v>
      </c>
      <c r="D116" s="149">
        <v>458414</v>
      </c>
      <c r="E116" s="174">
        <v>0</v>
      </c>
      <c r="F116" s="124">
        <v>0.45945945945945948</v>
      </c>
      <c r="G116" s="124">
        <v>0.42905946747334373</v>
      </c>
      <c r="H116" s="91"/>
      <c r="I116" s="91"/>
      <c r="J116" s="91"/>
    </row>
    <row r="117" spans="1:10" x14ac:dyDescent="0.3">
      <c r="A117" s="158" t="s">
        <v>58</v>
      </c>
      <c r="C117" s="148" t="s">
        <v>75</v>
      </c>
      <c r="D117" s="179">
        <v>0</v>
      </c>
      <c r="E117" s="184">
        <v>0</v>
      </c>
      <c r="F117" s="124" t="s">
        <v>75</v>
      </c>
      <c r="G117" s="124" t="s">
        <v>75</v>
      </c>
      <c r="H117" s="91"/>
      <c r="I117" s="91"/>
      <c r="J117" s="91"/>
    </row>
    <row r="118" spans="1:10" x14ac:dyDescent="0.3">
      <c r="A118" s="158" t="s">
        <v>56</v>
      </c>
      <c r="C118" s="119" t="s">
        <v>75</v>
      </c>
      <c r="D118" s="161">
        <v>0</v>
      </c>
      <c r="E118" s="150"/>
      <c r="F118" s="124" t="s">
        <v>75</v>
      </c>
      <c r="G118" s="124" t="s">
        <v>75</v>
      </c>
      <c r="H118" s="91"/>
      <c r="I118" s="91"/>
      <c r="J118" s="91"/>
    </row>
    <row r="119" spans="1:10" x14ac:dyDescent="0.3">
      <c r="A119" s="158" t="s">
        <v>12</v>
      </c>
      <c r="C119" s="119">
        <v>2</v>
      </c>
      <c r="D119" s="161">
        <v>35259</v>
      </c>
      <c r="E119" s="150"/>
      <c r="F119" s="124">
        <v>0.5</v>
      </c>
      <c r="G119" s="124">
        <v>0.43795103653007739</v>
      </c>
      <c r="H119" s="91"/>
      <c r="I119" s="91"/>
      <c r="J119" s="91"/>
    </row>
    <row r="120" spans="1:10" x14ac:dyDescent="0.3">
      <c r="A120" s="158" t="s">
        <v>213</v>
      </c>
      <c r="C120" s="119" t="s">
        <v>75</v>
      </c>
      <c r="D120" s="161">
        <v>0</v>
      </c>
      <c r="E120" s="150"/>
      <c r="F120" s="124" t="s">
        <v>75</v>
      </c>
      <c r="G120" s="124" t="s">
        <v>75</v>
      </c>
      <c r="H120" s="91"/>
      <c r="I120" s="91"/>
      <c r="J120" s="91"/>
    </row>
    <row r="121" spans="1:10" x14ac:dyDescent="0.3">
      <c r="A121" s="158" t="s">
        <v>33</v>
      </c>
      <c r="C121" s="178">
        <v>9</v>
      </c>
      <c r="D121" s="168">
        <v>270286</v>
      </c>
      <c r="E121" s="170">
        <v>0</v>
      </c>
      <c r="F121" s="124">
        <v>0.5</v>
      </c>
      <c r="G121" s="124">
        <v>0.52614919817950345</v>
      </c>
      <c r="H121" s="91"/>
      <c r="I121" s="91"/>
      <c r="J121" s="91"/>
    </row>
    <row r="122" spans="1:10" x14ac:dyDescent="0.3">
      <c r="A122" s="158" t="s">
        <v>55</v>
      </c>
      <c r="C122" s="119" t="s">
        <v>75</v>
      </c>
      <c r="D122" s="161">
        <v>0</v>
      </c>
      <c r="E122" s="150"/>
      <c r="F122" s="124" t="s">
        <v>75</v>
      </c>
      <c r="G122" s="124" t="s">
        <v>75</v>
      </c>
      <c r="H122" s="91"/>
      <c r="I122" s="91"/>
      <c r="J122" s="91"/>
    </row>
    <row r="123" spans="1:10" x14ac:dyDescent="0.3">
      <c r="A123" s="24" t="s">
        <v>82</v>
      </c>
      <c r="B123" s="89"/>
      <c r="C123" s="162">
        <f>SUM(C112:C122)</f>
        <v>38</v>
      </c>
      <c r="D123" s="163">
        <f>SUM(D112:D122)</f>
        <v>1000695</v>
      </c>
      <c r="E123" s="164"/>
      <c r="F123" s="165">
        <v>0.41304347826086957</v>
      </c>
      <c r="G123" s="165">
        <v>0.39873839132342198</v>
      </c>
      <c r="H123" s="91"/>
      <c r="I123" s="91"/>
      <c r="J123" s="91"/>
    </row>
    <row r="124" spans="1:10" x14ac:dyDescent="0.3">
      <c r="A124" s="113"/>
      <c r="C124" s="148"/>
      <c r="D124" s="149"/>
      <c r="E124" s="150"/>
      <c r="F124" s="124"/>
      <c r="G124" s="124"/>
      <c r="H124" s="91"/>
      <c r="I124" s="91"/>
      <c r="J124" s="91"/>
    </row>
    <row r="125" spans="1:10" x14ac:dyDescent="0.3">
      <c r="A125" s="28" t="s">
        <v>217</v>
      </c>
      <c r="C125" s="91"/>
      <c r="D125" s="185"/>
      <c r="E125" s="91"/>
      <c r="F125" s="91"/>
      <c r="G125" s="91"/>
      <c r="H125" s="91"/>
      <c r="I125" s="91"/>
      <c r="J125" s="91"/>
    </row>
    <row r="126" spans="1:10" x14ac:dyDescent="0.3">
      <c r="A126" s="151" t="s">
        <v>214</v>
      </c>
      <c r="B126" s="89"/>
      <c r="C126" s="186">
        <v>1</v>
      </c>
      <c r="D126" s="187">
        <v>50000</v>
      </c>
      <c r="E126" s="188"/>
      <c r="F126" s="154">
        <v>1</v>
      </c>
      <c r="G126" s="154">
        <v>1</v>
      </c>
      <c r="H126" s="91"/>
      <c r="I126" s="91"/>
      <c r="J126" s="91"/>
    </row>
    <row r="127" spans="1:10" x14ac:dyDescent="0.3">
      <c r="A127" s="189"/>
      <c r="B127" s="89"/>
      <c r="C127" s="186"/>
      <c r="D127" s="187"/>
      <c r="E127" s="188"/>
      <c r="F127" s="154"/>
      <c r="G127" s="154"/>
      <c r="H127" s="91"/>
      <c r="I127" s="91"/>
      <c r="J127" s="91"/>
    </row>
    <row r="128" spans="1:10" x14ac:dyDescent="0.3">
      <c r="A128" s="190" t="s">
        <v>215</v>
      </c>
      <c r="B128" s="89"/>
      <c r="C128" s="186">
        <v>1</v>
      </c>
      <c r="D128" s="187">
        <v>32775</v>
      </c>
      <c r="E128" s="188"/>
      <c r="F128" s="154">
        <v>0.5</v>
      </c>
      <c r="G128" s="154">
        <v>0.17516434183100849</v>
      </c>
      <c r="H128" s="91"/>
      <c r="I128" s="91"/>
      <c r="J128" s="91"/>
    </row>
    <row r="129" spans="1:10" x14ac:dyDescent="0.3">
      <c r="C129" s="148"/>
      <c r="D129" s="149"/>
      <c r="E129" s="150"/>
      <c r="F129" s="124"/>
      <c r="G129" s="124"/>
      <c r="H129" s="91"/>
      <c r="I129" s="91"/>
      <c r="J129" s="91"/>
    </row>
    <row r="130" spans="1:10" ht="22.5" customHeight="1" x14ac:dyDescent="0.3">
      <c r="A130" s="129" t="s">
        <v>70</v>
      </c>
      <c r="B130" s="96"/>
      <c r="C130" s="193">
        <f>C9+C20+C23+C30+C50+C88+C96+C109+C123+C126+C128</f>
        <v>284</v>
      </c>
      <c r="D130" s="194">
        <f>D9+D20+D23+D30+D50+D88+D96+D101+D109+D123+D126+D128</f>
        <v>7090492</v>
      </c>
      <c r="E130" s="195"/>
      <c r="F130" s="196">
        <v>0.4109985528219971</v>
      </c>
      <c r="G130" s="196">
        <v>0.40084901732378636</v>
      </c>
      <c r="H130" s="91"/>
      <c r="I130" s="91"/>
      <c r="J130" s="91"/>
    </row>
    <row r="132" spans="1:10" x14ac:dyDescent="0.3">
      <c r="A132" s="30" t="s">
        <v>216</v>
      </c>
    </row>
  </sheetData>
  <mergeCells count="5">
    <mergeCell ref="I5:I7"/>
    <mergeCell ref="A1:J1"/>
    <mergeCell ref="A2:J2"/>
    <mergeCell ref="A3:J3"/>
    <mergeCell ref="C5:D5"/>
  </mergeCells>
  <pageMargins left="0.25" right="0.25" top="0.75" bottom="0.75" header="0.3" footer="0.3"/>
  <pageSetup paperSize="5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A41" sqref="A41"/>
    </sheetView>
  </sheetViews>
  <sheetFormatPr defaultColWidth="9.140625" defaultRowHeight="15" x14ac:dyDescent="0.3"/>
  <cols>
    <col min="1" max="1" width="104.28515625" style="86" customWidth="1"/>
    <col min="2" max="2" width="1.28515625" style="118" customWidth="1"/>
    <col min="3" max="3" width="11.28515625" style="94" customWidth="1"/>
    <col min="4" max="4" width="16.42578125" style="76" customWidth="1"/>
    <col min="5" max="5" width="1.7109375" style="121" customWidth="1"/>
    <col min="6" max="6" width="11.28515625" style="94" customWidth="1"/>
    <col min="7" max="7" width="16" style="76" customWidth="1"/>
    <col min="8" max="8" width="1.7109375" style="121" customWidth="1"/>
    <col min="9" max="10" width="20.7109375" style="94" customWidth="1"/>
    <col min="11" max="11" width="4.140625" style="91" customWidth="1"/>
    <col min="12" max="16384" width="9.140625" style="91"/>
  </cols>
  <sheetData>
    <row r="1" spans="1:10" x14ac:dyDescent="0.3">
      <c r="A1" s="90" t="s">
        <v>93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3">
      <c r="A2" s="92" t="s">
        <v>185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">
      <c r="A3" s="93" t="s">
        <v>94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x14ac:dyDescent="0.3">
      <c r="A4" s="77"/>
      <c r="B4" s="1"/>
      <c r="C4" s="4"/>
      <c r="D4" s="63"/>
      <c r="E4" s="31"/>
      <c r="F4" s="4"/>
      <c r="G4" s="63"/>
      <c r="H4" s="32"/>
      <c r="I4" s="7"/>
      <c r="J4" s="8"/>
    </row>
    <row r="5" spans="1:10" ht="30" x14ac:dyDescent="0.3">
      <c r="A5" s="78"/>
      <c r="B5" s="11"/>
      <c r="C5" s="56" t="s">
        <v>66</v>
      </c>
      <c r="D5" s="57"/>
      <c r="E5" s="33"/>
      <c r="F5" s="56" t="s">
        <v>67</v>
      </c>
      <c r="G5" s="57"/>
      <c r="H5" s="11"/>
      <c r="I5" s="13" t="s">
        <v>68</v>
      </c>
      <c r="J5" s="14" t="s">
        <v>69</v>
      </c>
    </row>
    <row r="6" spans="1:10" x14ac:dyDescent="0.3">
      <c r="A6" s="79" t="s">
        <v>95</v>
      </c>
      <c r="B6" s="17"/>
      <c r="C6" s="34" t="s">
        <v>64</v>
      </c>
      <c r="D6" s="64" t="s">
        <v>65</v>
      </c>
      <c r="E6" s="33"/>
      <c r="F6" s="19" t="s">
        <v>64</v>
      </c>
      <c r="G6" s="64" t="s">
        <v>65</v>
      </c>
      <c r="H6" s="11"/>
      <c r="I6" s="21" t="s">
        <v>72</v>
      </c>
      <c r="J6" s="22" t="s">
        <v>72</v>
      </c>
    </row>
    <row r="7" spans="1:10" x14ac:dyDescent="0.3">
      <c r="A7" s="80"/>
      <c r="B7" s="17"/>
      <c r="C7" s="49"/>
      <c r="D7" s="65"/>
      <c r="E7" s="33"/>
      <c r="F7" s="47"/>
      <c r="G7" s="65"/>
      <c r="H7" s="11"/>
      <c r="I7" s="48"/>
      <c r="J7" s="48"/>
    </row>
    <row r="8" spans="1:10" ht="22.5" customHeight="1" x14ac:dyDescent="0.3">
      <c r="A8" s="86" t="s">
        <v>96</v>
      </c>
      <c r="C8" s="119">
        <v>25</v>
      </c>
      <c r="D8" s="120">
        <v>727137</v>
      </c>
      <c r="F8" s="119">
        <v>13</v>
      </c>
      <c r="G8" s="120">
        <v>437154</v>
      </c>
      <c r="I8" s="72">
        <f>F8/C8</f>
        <v>0.52</v>
      </c>
      <c r="J8" s="73">
        <f>G8/D8</f>
        <v>0.60119894875381119</v>
      </c>
    </row>
    <row r="9" spans="1:10" ht="22.5" customHeight="1" x14ac:dyDescent="0.3">
      <c r="A9" s="86" t="s">
        <v>97</v>
      </c>
      <c r="C9" s="119">
        <v>6</v>
      </c>
      <c r="D9" s="120">
        <v>104993</v>
      </c>
      <c r="F9" s="119">
        <v>2</v>
      </c>
      <c r="G9" s="120">
        <v>35300</v>
      </c>
      <c r="I9" s="72">
        <f t="shared" ref="I9:J35" si="0">F9/C9</f>
        <v>0.33333333333333331</v>
      </c>
      <c r="J9" s="73">
        <f t="shared" si="0"/>
        <v>0.33621289038316843</v>
      </c>
    </row>
    <row r="10" spans="1:10" ht="22.5" customHeight="1" x14ac:dyDescent="0.3">
      <c r="A10" s="86" t="s">
        <v>98</v>
      </c>
      <c r="C10" s="119">
        <v>2</v>
      </c>
      <c r="D10" s="120">
        <v>26109</v>
      </c>
      <c r="F10" s="122" t="s">
        <v>75</v>
      </c>
      <c r="G10" s="123">
        <v>0</v>
      </c>
      <c r="I10" s="124" t="s">
        <v>75</v>
      </c>
      <c r="J10" s="124" t="s">
        <v>75</v>
      </c>
    </row>
    <row r="11" spans="1:10" ht="22.5" customHeight="1" x14ac:dyDescent="0.3">
      <c r="A11" s="86" t="s">
        <v>99</v>
      </c>
      <c r="C11" s="119">
        <v>5</v>
      </c>
      <c r="D11" s="120">
        <v>102169</v>
      </c>
      <c r="F11" s="119">
        <v>1</v>
      </c>
      <c r="G11" s="120">
        <v>24365</v>
      </c>
      <c r="I11" s="72">
        <f t="shared" si="0"/>
        <v>0.2</v>
      </c>
      <c r="J11" s="73">
        <f t="shared" si="0"/>
        <v>0.23847742465914318</v>
      </c>
    </row>
    <row r="12" spans="1:10" ht="22.5" customHeight="1" x14ac:dyDescent="0.3">
      <c r="A12" s="86" t="s">
        <v>100</v>
      </c>
      <c r="C12" s="119">
        <v>40</v>
      </c>
      <c r="D12" s="120">
        <v>1061368</v>
      </c>
      <c r="F12" s="119">
        <v>13</v>
      </c>
      <c r="G12" s="120">
        <v>324509</v>
      </c>
      <c r="I12" s="72">
        <f t="shared" si="0"/>
        <v>0.32500000000000001</v>
      </c>
      <c r="J12" s="73">
        <f t="shared" si="0"/>
        <v>0.30574598065892322</v>
      </c>
    </row>
    <row r="13" spans="1:10" ht="22.5" customHeight="1" x14ac:dyDescent="0.3">
      <c r="A13" s="86" t="s">
        <v>101</v>
      </c>
      <c r="C13" s="119">
        <v>8</v>
      </c>
      <c r="D13" s="120">
        <v>161078</v>
      </c>
      <c r="F13" s="119">
        <v>3</v>
      </c>
      <c r="G13" s="120">
        <v>56487</v>
      </c>
      <c r="I13" s="72">
        <f t="shared" si="0"/>
        <v>0.375</v>
      </c>
      <c r="J13" s="73">
        <f t="shared" si="0"/>
        <v>0.35068103651647026</v>
      </c>
    </row>
    <row r="14" spans="1:10" ht="22.5" customHeight="1" x14ac:dyDescent="0.3">
      <c r="A14" s="86" t="s">
        <v>102</v>
      </c>
      <c r="C14" s="119">
        <v>7</v>
      </c>
      <c r="D14" s="120">
        <v>208834</v>
      </c>
      <c r="F14" s="119">
        <v>4</v>
      </c>
      <c r="G14" s="120">
        <v>120214</v>
      </c>
      <c r="I14" s="72">
        <f t="shared" si="0"/>
        <v>0.5714285714285714</v>
      </c>
      <c r="J14" s="73">
        <f t="shared" si="0"/>
        <v>0.57564381278910526</v>
      </c>
    </row>
    <row r="15" spans="1:10" ht="22.5" customHeight="1" x14ac:dyDescent="0.3">
      <c r="A15" s="86" t="s">
        <v>103</v>
      </c>
      <c r="C15" s="119">
        <v>26</v>
      </c>
      <c r="D15" s="120">
        <v>578100</v>
      </c>
      <c r="F15" s="119">
        <v>10</v>
      </c>
      <c r="G15" s="120">
        <v>254193</v>
      </c>
      <c r="I15" s="72">
        <f t="shared" si="0"/>
        <v>0.38461538461538464</v>
      </c>
      <c r="J15" s="73">
        <f t="shared" si="0"/>
        <v>0.43970420342501298</v>
      </c>
    </row>
    <row r="16" spans="1:10" ht="22.5" customHeight="1" x14ac:dyDescent="0.3">
      <c r="A16" s="86" t="s">
        <v>104</v>
      </c>
      <c r="C16" s="119">
        <v>64</v>
      </c>
      <c r="D16" s="120">
        <v>1805561</v>
      </c>
      <c r="F16" s="119">
        <v>24</v>
      </c>
      <c r="G16" s="120">
        <v>583286</v>
      </c>
      <c r="I16" s="72">
        <f t="shared" si="0"/>
        <v>0.375</v>
      </c>
      <c r="J16" s="73">
        <f t="shared" si="0"/>
        <v>0.32304973357311106</v>
      </c>
    </row>
    <row r="17" spans="1:10" ht="22.5" customHeight="1" x14ac:dyDescent="0.3">
      <c r="A17" s="86" t="s">
        <v>105</v>
      </c>
      <c r="C17" s="119">
        <v>81</v>
      </c>
      <c r="D17" s="120">
        <v>2209185</v>
      </c>
      <c r="F17" s="119">
        <v>33</v>
      </c>
      <c r="G17" s="120">
        <v>810444</v>
      </c>
      <c r="I17" s="72">
        <f t="shared" si="0"/>
        <v>0.40740740740740738</v>
      </c>
      <c r="J17" s="73">
        <f t="shared" si="0"/>
        <v>0.36685202914196863</v>
      </c>
    </row>
    <row r="18" spans="1:10" ht="22.5" customHeight="1" x14ac:dyDescent="0.3">
      <c r="A18" s="86" t="s">
        <v>106</v>
      </c>
      <c r="C18" s="119">
        <v>1</v>
      </c>
      <c r="D18" s="120">
        <v>25000</v>
      </c>
      <c r="F18" s="119" t="s">
        <v>75</v>
      </c>
      <c r="G18" s="120">
        <v>0</v>
      </c>
      <c r="I18" s="72" t="s">
        <v>75</v>
      </c>
      <c r="J18" s="73" t="s">
        <v>75</v>
      </c>
    </row>
    <row r="19" spans="1:10" ht="22.5" customHeight="1" x14ac:dyDescent="0.3">
      <c r="A19" s="86" t="s">
        <v>107</v>
      </c>
      <c r="C19" s="119">
        <v>16</v>
      </c>
      <c r="D19" s="120">
        <v>456809</v>
      </c>
      <c r="F19" s="119">
        <v>9</v>
      </c>
      <c r="G19" s="120">
        <v>296332</v>
      </c>
      <c r="I19" s="72">
        <f t="shared" si="0"/>
        <v>0.5625</v>
      </c>
      <c r="J19" s="73">
        <f t="shared" si="0"/>
        <v>0.64870000372146785</v>
      </c>
    </row>
    <row r="20" spans="1:10" ht="22.5" customHeight="1" x14ac:dyDescent="0.3">
      <c r="A20" s="86" t="s">
        <v>108</v>
      </c>
      <c r="C20" s="119">
        <v>44</v>
      </c>
      <c r="D20" s="120">
        <v>984474</v>
      </c>
      <c r="F20" s="119">
        <v>18</v>
      </c>
      <c r="G20" s="120">
        <v>417770</v>
      </c>
      <c r="I20" s="72">
        <f t="shared" si="0"/>
        <v>0.40909090909090912</v>
      </c>
      <c r="J20" s="73">
        <f t="shared" si="0"/>
        <v>0.42435859149149696</v>
      </c>
    </row>
    <row r="21" spans="1:10" ht="22.5" customHeight="1" x14ac:dyDescent="0.3">
      <c r="A21" s="86" t="s">
        <v>109</v>
      </c>
      <c r="C21" s="119">
        <v>4</v>
      </c>
      <c r="D21" s="120">
        <v>122507</v>
      </c>
      <c r="F21" s="119">
        <v>3</v>
      </c>
      <c r="G21" s="120">
        <v>75000</v>
      </c>
      <c r="I21" s="72">
        <f t="shared" si="0"/>
        <v>0.75</v>
      </c>
      <c r="J21" s="73">
        <f t="shared" si="0"/>
        <v>0.61220991453549589</v>
      </c>
    </row>
    <row r="22" spans="1:10" ht="22.5" customHeight="1" x14ac:dyDescent="0.3">
      <c r="A22" s="86" t="s">
        <v>110</v>
      </c>
      <c r="C22" s="119">
        <v>70</v>
      </c>
      <c r="D22" s="120">
        <v>1869182</v>
      </c>
      <c r="F22" s="119">
        <v>31</v>
      </c>
      <c r="G22" s="120">
        <v>897025</v>
      </c>
      <c r="I22" s="72">
        <f t="shared" si="0"/>
        <v>0.44285714285714284</v>
      </c>
      <c r="J22" s="73">
        <f t="shared" si="0"/>
        <v>0.47990243860683446</v>
      </c>
    </row>
    <row r="23" spans="1:10" ht="22.5" customHeight="1" x14ac:dyDescent="0.3">
      <c r="A23" s="86" t="s">
        <v>111</v>
      </c>
      <c r="C23" s="119">
        <v>33</v>
      </c>
      <c r="D23" s="120">
        <v>783773</v>
      </c>
      <c r="F23" s="119">
        <v>18</v>
      </c>
      <c r="G23" s="120">
        <v>408761</v>
      </c>
      <c r="I23" s="72">
        <f t="shared" si="0"/>
        <v>0.54545454545454541</v>
      </c>
      <c r="J23" s="73">
        <f t="shared" si="0"/>
        <v>0.52152983070353276</v>
      </c>
    </row>
    <row r="24" spans="1:10" ht="22.5" customHeight="1" x14ac:dyDescent="0.3">
      <c r="A24" s="86" t="s">
        <v>112</v>
      </c>
      <c r="C24" s="119">
        <v>6</v>
      </c>
      <c r="D24" s="120">
        <v>127602</v>
      </c>
      <c r="F24" s="119">
        <v>3</v>
      </c>
      <c r="G24" s="120">
        <v>53877</v>
      </c>
      <c r="I24" s="72">
        <f t="shared" si="0"/>
        <v>0.5</v>
      </c>
      <c r="J24" s="73">
        <f t="shared" si="0"/>
        <v>0.42222692434287862</v>
      </c>
    </row>
    <row r="25" spans="1:10" ht="22.5" customHeight="1" x14ac:dyDescent="0.3">
      <c r="A25" s="86" t="s">
        <v>113</v>
      </c>
      <c r="C25" s="119">
        <v>17</v>
      </c>
      <c r="D25" s="120">
        <v>353472</v>
      </c>
      <c r="F25" s="119">
        <v>8</v>
      </c>
      <c r="G25" s="120">
        <v>156666</v>
      </c>
      <c r="I25" s="72">
        <f t="shared" si="0"/>
        <v>0.47058823529411764</v>
      </c>
      <c r="J25" s="73">
        <f t="shared" si="0"/>
        <v>0.44322039652362849</v>
      </c>
    </row>
    <row r="26" spans="1:10" ht="22.5" customHeight="1" x14ac:dyDescent="0.3">
      <c r="A26" s="86" t="s">
        <v>180</v>
      </c>
      <c r="C26" s="119">
        <v>33</v>
      </c>
      <c r="D26" s="120">
        <v>658911</v>
      </c>
      <c r="F26" s="119">
        <v>12</v>
      </c>
      <c r="G26" s="120">
        <v>208012</v>
      </c>
      <c r="I26" s="72">
        <f t="shared" si="0"/>
        <v>0.36363636363636365</v>
      </c>
      <c r="J26" s="73">
        <f t="shared" si="0"/>
        <v>0.31569058643731857</v>
      </c>
    </row>
    <row r="27" spans="1:10" ht="22.5" customHeight="1" x14ac:dyDescent="0.3">
      <c r="A27" s="86" t="s">
        <v>114</v>
      </c>
      <c r="C27" s="119">
        <v>17</v>
      </c>
      <c r="D27" s="120">
        <v>425172</v>
      </c>
      <c r="F27" s="119">
        <v>7</v>
      </c>
      <c r="G27" s="120">
        <v>151360</v>
      </c>
      <c r="I27" s="72">
        <f t="shared" si="0"/>
        <v>0.41176470588235292</v>
      </c>
      <c r="J27" s="73">
        <f t="shared" si="0"/>
        <v>0.35599710234916693</v>
      </c>
    </row>
    <row r="28" spans="1:10" ht="22.5" customHeight="1" x14ac:dyDescent="0.3">
      <c r="A28" s="86" t="s">
        <v>181</v>
      </c>
      <c r="C28" s="119">
        <v>2</v>
      </c>
      <c r="D28" s="120">
        <v>32450</v>
      </c>
      <c r="F28" s="119">
        <v>2</v>
      </c>
      <c r="G28" s="120">
        <v>29950</v>
      </c>
      <c r="I28" s="72">
        <f t="shared" si="0"/>
        <v>1</v>
      </c>
      <c r="J28" s="73">
        <f t="shared" si="0"/>
        <v>0.92295839753466868</v>
      </c>
    </row>
    <row r="29" spans="1:10" ht="22.5" customHeight="1" x14ac:dyDescent="0.3">
      <c r="A29" s="86" t="s">
        <v>115</v>
      </c>
      <c r="C29" s="119">
        <v>24</v>
      </c>
      <c r="D29" s="120">
        <v>700414</v>
      </c>
      <c r="F29" s="119">
        <v>6</v>
      </c>
      <c r="G29" s="120">
        <v>167910</v>
      </c>
      <c r="I29" s="72">
        <f t="shared" si="0"/>
        <v>0.25</v>
      </c>
      <c r="J29" s="73">
        <f t="shared" si="0"/>
        <v>0.23972964560959661</v>
      </c>
    </row>
    <row r="30" spans="1:10" ht="22.5" customHeight="1" x14ac:dyDescent="0.3">
      <c r="A30" s="86" t="s">
        <v>116</v>
      </c>
      <c r="C30" s="119">
        <v>47</v>
      </c>
      <c r="D30" s="120">
        <v>1094473</v>
      </c>
      <c r="F30" s="119">
        <v>19</v>
      </c>
      <c r="G30" s="120">
        <v>422916</v>
      </c>
      <c r="I30" s="72">
        <f t="shared" si="0"/>
        <v>0.40425531914893614</v>
      </c>
      <c r="J30" s="73">
        <f t="shared" si="0"/>
        <v>0.38641062867699799</v>
      </c>
    </row>
    <row r="31" spans="1:10" ht="22.5" customHeight="1" x14ac:dyDescent="0.3">
      <c r="A31" s="86" t="s">
        <v>117</v>
      </c>
      <c r="C31" s="119">
        <v>18</v>
      </c>
      <c r="D31" s="120">
        <v>500250</v>
      </c>
      <c r="F31" s="119">
        <v>9</v>
      </c>
      <c r="G31" s="120">
        <v>249559</v>
      </c>
      <c r="I31" s="72">
        <f t="shared" si="0"/>
        <v>0.5</v>
      </c>
      <c r="J31" s="73">
        <f t="shared" si="0"/>
        <v>0.49886856571714144</v>
      </c>
    </row>
    <row r="32" spans="1:10" ht="22.5" customHeight="1" x14ac:dyDescent="0.3">
      <c r="A32" s="86" t="s">
        <v>118</v>
      </c>
      <c r="C32" s="119">
        <v>7</v>
      </c>
      <c r="D32" s="120">
        <v>174663</v>
      </c>
      <c r="F32" s="119">
        <v>4</v>
      </c>
      <c r="G32" s="120">
        <v>99965</v>
      </c>
      <c r="I32" s="72">
        <f t="shared" si="0"/>
        <v>0.5714285714285714</v>
      </c>
      <c r="J32" s="73">
        <f t="shared" si="0"/>
        <v>0.57233071686619374</v>
      </c>
    </row>
    <row r="33" spans="1:10" ht="22.5" customHeight="1" x14ac:dyDescent="0.3">
      <c r="A33" s="86" t="s">
        <v>119</v>
      </c>
      <c r="C33" s="119">
        <v>25</v>
      </c>
      <c r="D33" s="120">
        <v>817273</v>
      </c>
      <c r="F33" s="119">
        <v>8</v>
      </c>
      <c r="G33" s="120">
        <v>235048</v>
      </c>
      <c r="I33" s="72">
        <f t="shared" si="0"/>
        <v>0.32</v>
      </c>
      <c r="J33" s="73">
        <f t="shared" si="0"/>
        <v>0.28760034896540076</v>
      </c>
    </row>
    <row r="34" spans="1:10" ht="22.5" customHeight="1" x14ac:dyDescent="0.3">
      <c r="A34" s="86" t="s">
        <v>120</v>
      </c>
      <c r="C34" s="119">
        <v>36</v>
      </c>
      <c r="D34" s="120">
        <v>853643</v>
      </c>
      <c r="F34" s="119">
        <v>10</v>
      </c>
      <c r="G34" s="120">
        <v>228993</v>
      </c>
      <c r="I34" s="72">
        <f t="shared" si="0"/>
        <v>0.27777777777777779</v>
      </c>
      <c r="J34" s="73">
        <f t="shared" si="0"/>
        <v>0.26825382507675927</v>
      </c>
    </row>
    <row r="35" spans="1:10" ht="33" customHeight="1" x14ac:dyDescent="0.3">
      <c r="A35" s="111" t="s">
        <v>121</v>
      </c>
      <c r="C35" s="101">
        <v>27</v>
      </c>
      <c r="D35" s="102">
        <v>724083</v>
      </c>
      <c r="E35" s="125"/>
      <c r="F35" s="101">
        <v>14</v>
      </c>
      <c r="G35" s="102">
        <v>345396</v>
      </c>
      <c r="H35" s="125"/>
      <c r="I35" s="74">
        <f t="shared" si="0"/>
        <v>0.51851851851851849</v>
      </c>
      <c r="J35" s="75">
        <f t="shared" si="0"/>
        <v>0.47701161330952391</v>
      </c>
    </row>
    <row r="36" spans="1:10" x14ac:dyDescent="0.3">
      <c r="C36" s="126"/>
      <c r="D36" s="127"/>
      <c r="F36" s="126"/>
      <c r="G36" s="128"/>
      <c r="I36" s="72"/>
      <c r="J36" s="73"/>
    </row>
    <row r="37" spans="1:10" ht="27" customHeight="1" x14ac:dyDescent="0.3">
      <c r="A37" s="129" t="s">
        <v>70</v>
      </c>
      <c r="B37" s="130"/>
      <c r="C37" s="131">
        <f>SUM(C8:C35)</f>
        <v>691</v>
      </c>
      <c r="D37" s="132">
        <f>SUM(D8:D35)</f>
        <v>17688685</v>
      </c>
      <c r="E37" s="133"/>
      <c r="F37" s="131">
        <f>SUM(F8:F35)</f>
        <v>284</v>
      </c>
      <c r="G37" s="132">
        <f>SUM(G8:G35)</f>
        <v>7090492</v>
      </c>
      <c r="H37" s="133"/>
      <c r="I37" s="134">
        <f>F37/C37</f>
        <v>0.4109985528219971</v>
      </c>
      <c r="J37" s="134">
        <f>G37/D37</f>
        <v>0.40084901732378636</v>
      </c>
    </row>
    <row r="39" spans="1:10" x14ac:dyDescent="0.3">
      <c r="A39" s="81" t="s">
        <v>216</v>
      </c>
    </row>
  </sheetData>
  <mergeCells count="5">
    <mergeCell ref="A1:J1"/>
    <mergeCell ref="A2:J2"/>
    <mergeCell ref="A3:J3"/>
    <mergeCell ref="C5:D5"/>
    <mergeCell ref="F5:G5"/>
  </mergeCells>
  <pageMargins left="0.25" right="0.25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A16" sqref="A16"/>
    </sheetView>
  </sheetViews>
  <sheetFormatPr defaultColWidth="9.140625" defaultRowHeight="15" x14ac:dyDescent="0.3"/>
  <cols>
    <col min="1" max="1" width="84.28515625" style="91" customWidth="1"/>
    <col min="2" max="2" width="1.42578125" style="113" customWidth="1"/>
    <col min="3" max="3" width="14.42578125" style="94" customWidth="1"/>
    <col min="4" max="4" width="18.7109375" style="83" customWidth="1"/>
    <col min="5" max="5" width="1.42578125" style="113" customWidth="1"/>
    <col min="6" max="6" width="14.42578125" style="94" customWidth="1"/>
    <col min="7" max="7" width="18.7109375" style="83" customWidth="1"/>
    <col min="8" max="8" width="1.42578125" style="113" customWidth="1"/>
    <col min="9" max="10" width="20.5703125" style="73" customWidth="1"/>
    <col min="11" max="11" width="4" style="91" customWidth="1"/>
    <col min="12" max="16384" width="9.140625" style="91"/>
  </cols>
  <sheetData>
    <row r="1" spans="1:10" x14ac:dyDescent="0.3">
      <c r="A1" s="90" t="s">
        <v>122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3">
      <c r="A2" s="92" t="s">
        <v>185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">
      <c r="A3" s="93" t="s">
        <v>123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x14ac:dyDescent="0.3">
      <c r="A4" s="1"/>
      <c r="B4" s="1"/>
      <c r="C4" s="4"/>
      <c r="D4" s="35"/>
      <c r="E4" s="3"/>
      <c r="F4" s="4"/>
      <c r="G4" s="35"/>
      <c r="H4" s="6"/>
      <c r="I4" s="36"/>
      <c r="J4" s="37"/>
    </row>
    <row r="5" spans="1:10" ht="30" x14ac:dyDescent="0.3">
      <c r="A5" s="10"/>
      <c r="B5" s="11"/>
      <c r="C5" s="56" t="s">
        <v>66</v>
      </c>
      <c r="D5" s="57"/>
      <c r="E5" s="12"/>
      <c r="F5" s="56" t="s">
        <v>67</v>
      </c>
      <c r="G5" s="57"/>
      <c r="H5" s="11"/>
      <c r="I5" s="38" t="s">
        <v>68</v>
      </c>
      <c r="J5" s="39" t="s">
        <v>69</v>
      </c>
    </row>
    <row r="6" spans="1:10" x14ac:dyDescent="0.3">
      <c r="A6" s="16" t="s">
        <v>124</v>
      </c>
      <c r="B6" s="17"/>
      <c r="C6" s="34" t="s">
        <v>64</v>
      </c>
      <c r="D6" s="40" t="s">
        <v>65</v>
      </c>
      <c r="E6" s="18"/>
      <c r="F6" s="19" t="s">
        <v>64</v>
      </c>
      <c r="G6" s="40" t="s">
        <v>65</v>
      </c>
      <c r="H6" s="20"/>
      <c r="I6" s="41" t="s">
        <v>72</v>
      </c>
      <c r="J6" s="42" t="s">
        <v>72</v>
      </c>
    </row>
    <row r="7" spans="1:10" x14ac:dyDescent="0.3">
      <c r="A7" s="17"/>
      <c r="B7" s="17"/>
      <c r="C7" s="49"/>
      <c r="D7" s="50"/>
      <c r="E7" s="18"/>
      <c r="F7" s="47"/>
      <c r="G7" s="50"/>
      <c r="H7" s="20"/>
      <c r="I7" s="51"/>
      <c r="J7" s="51"/>
    </row>
    <row r="8" spans="1:10" s="86" customFormat="1" ht="21.75" customHeight="1" x14ac:dyDescent="0.2">
      <c r="A8" s="86" t="s">
        <v>125</v>
      </c>
      <c r="B8" s="100"/>
      <c r="C8" s="101">
        <v>5</v>
      </c>
      <c r="D8" s="102">
        <v>115189</v>
      </c>
      <c r="E8" s="100"/>
      <c r="F8" s="103">
        <v>1</v>
      </c>
      <c r="G8" s="104">
        <v>21342</v>
      </c>
      <c r="H8" s="105">
        <v>0</v>
      </c>
      <c r="I8" s="75">
        <f t="shared" ref="I8" si="0">F8/C8</f>
        <v>0.2</v>
      </c>
      <c r="J8" s="75">
        <f t="shared" ref="J8" si="1">G8/D8</f>
        <v>0.18527810815268819</v>
      </c>
    </row>
    <row r="9" spans="1:10" s="86" customFormat="1" ht="21.75" customHeight="1" x14ac:dyDescent="0.2">
      <c r="A9" s="86" t="s">
        <v>126</v>
      </c>
      <c r="B9" s="100"/>
      <c r="C9" s="101">
        <v>139</v>
      </c>
      <c r="D9" s="102">
        <v>3387906</v>
      </c>
      <c r="E9" s="100"/>
      <c r="F9" s="101">
        <v>60</v>
      </c>
      <c r="G9" s="104">
        <v>1433070</v>
      </c>
      <c r="H9" s="100"/>
      <c r="I9" s="75">
        <f t="shared" ref="I9:I49" si="2">F9/C9</f>
        <v>0.43165467625899279</v>
      </c>
      <c r="J9" s="75">
        <f t="shared" ref="J9:J49" si="3">G9/D9</f>
        <v>0.42299579740406018</v>
      </c>
    </row>
    <row r="10" spans="1:10" s="86" customFormat="1" ht="21.75" customHeight="1" x14ac:dyDescent="0.2">
      <c r="A10" s="106" t="s">
        <v>127</v>
      </c>
      <c r="B10" s="100"/>
      <c r="C10" s="101">
        <v>5</v>
      </c>
      <c r="D10" s="102">
        <v>102170</v>
      </c>
      <c r="E10" s="100"/>
      <c r="F10" s="101">
        <v>2</v>
      </c>
      <c r="G10" s="107">
        <v>37623</v>
      </c>
      <c r="H10" s="100"/>
      <c r="I10" s="75">
        <f t="shared" si="2"/>
        <v>0.4</v>
      </c>
      <c r="J10" s="75">
        <f t="shared" si="3"/>
        <v>0.3682392091612019</v>
      </c>
    </row>
    <row r="11" spans="1:10" s="86" customFormat="1" ht="21.75" customHeight="1" x14ac:dyDescent="0.2">
      <c r="A11" s="86" t="s">
        <v>128</v>
      </c>
      <c r="B11" s="100"/>
      <c r="C11" s="101">
        <v>13</v>
      </c>
      <c r="D11" s="102">
        <v>423474</v>
      </c>
      <c r="E11" s="100"/>
      <c r="F11" s="101">
        <v>5</v>
      </c>
      <c r="G11" s="107">
        <v>149288</v>
      </c>
      <c r="H11" s="100"/>
      <c r="I11" s="75">
        <f t="shared" si="2"/>
        <v>0.38461538461538464</v>
      </c>
      <c r="J11" s="75">
        <f t="shared" si="3"/>
        <v>0.35253167845015276</v>
      </c>
    </row>
    <row r="12" spans="1:10" s="86" customFormat="1" ht="21.75" customHeight="1" x14ac:dyDescent="0.2">
      <c r="A12" s="86" t="s">
        <v>129</v>
      </c>
      <c r="B12" s="100"/>
      <c r="C12" s="101">
        <v>29</v>
      </c>
      <c r="D12" s="102">
        <v>718352</v>
      </c>
      <c r="E12" s="100"/>
      <c r="F12" s="101">
        <v>9</v>
      </c>
      <c r="G12" s="107">
        <v>192671</v>
      </c>
      <c r="H12" s="100"/>
      <c r="I12" s="75">
        <f t="shared" si="2"/>
        <v>0.31034482758620691</v>
      </c>
      <c r="J12" s="75">
        <f t="shared" si="3"/>
        <v>0.26821251976746774</v>
      </c>
    </row>
    <row r="13" spans="1:10" s="86" customFormat="1" ht="21.75" customHeight="1" x14ac:dyDescent="0.2">
      <c r="A13" s="86" t="s">
        <v>130</v>
      </c>
      <c r="B13" s="100"/>
      <c r="C13" s="101">
        <v>9</v>
      </c>
      <c r="D13" s="102">
        <v>224237</v>
      </c>
      <c r="E13" s="100"/>
      <c r="F13" s="101">
        <v>5</v>
      </c>
      <c r="G13" s="107">
        <v>157767</v>
      </c>
      <c r="H13" s="100"/>
      <c r="I13" s="75">
        <f t="shared" si="2"/>
        <v>0.55555555555555558</v>
      </c>
      <c r="J13" s="75">
        <f t="shared" si="3"/>
        <v>0.70357255939028795</v>
      </c>
    </row>
    <row r="14" spans="1:10" s="86" customFormat="1" ht="21.75" customHeight="1" x14ac:dyDescent="0.2">
      <c r="A14" s="86" t="s">
        <v>104</v>
      </c>
      <c r="B14" s="100"/>
      <c r="C14" s="101">
        <v>48</v>
      </c>
      <c r="D14" s="102">
        <v>1267630</v>
      </c>
      <c r="E14" s="100"/>
      <c r="F14" s="101">
        <v>19</v>
      </c>
      <c r="G14" s="107">
        <v>490366</v>
      </c>
      <c r="H14" s="100"/>
      <c r="I14" s="75">
        <f t="shared" si="2"/>
        <v>0.39583333333333331</v>
      </c>
      <c r="J14" s="75">
        <f t="shared" si="3"/>
        <v>0.38683685302493631</v>
      </c>
    </row>
    <row r="15" spans="1:10" s="86" customFormat="1" ht="21.75" customHeight="1" x14ac:dyDescent="0.2">
      <c r="A15" s="86" t="s">
        <v>131</v>
      </c>
      <c r="B15" s="100"/>
      <c r="C15" s="101">
        <v>11</v>
      </c>
      <c r="D15" s="102">
        <v>322904</v>
      </c>
      <c r="E15" s="100"/>
      <c r="F15" s="101">
        <v>6</v>
      </c>
      <c r="G15" s="107">
        <v>170670</v>
      </c>
      <c r="H15" s="100"/>
      <c r="I15" s="75">
        <f t="shared" si="2"/>
        <v>0.54545454545454541</v>
      </c>
      <c r="J15" s="75">
        <f t="shared" si="3"/>
        <v>0.52854718430245518</v>
      </c>
    </row>
    <row r="16" spans="1:10" s="86" customFormat="1" ht="21.75" customHeight="1" x14ac:dyDescent="0.2">
      <c r="A16" s="86" t="s">
        <v>132</v>
      </c>
      <c r="B16" s="100"/>
      <c r="C16" s="101">
        <v>7</v>
      </c>
      <c r="D16" s="102">
        <v>178344</v>
      </c>
      <c r="E16" s="100"/>
      <c r="F16" s="101">
        <v>4</v>
      </c>
      <c r="G16" s="107">
        <v>82000</v>
      </c>
      <c r="H16" s="100"/>
      <c r="I16" s="75">
        <f t="shared" si="2"/>
        <v>0.5714285714285714</v>
      </c>
      <c r="J16" s="75">
        <f t="shared" si="3"/>
        <v>0.45978558291840488</v>
      </c>
    </row>
    <row r="17" spans="1:10" s="86" customFormat="1" ht="21.75" customHeight="1" x14ac:dyDescent="0.2">
      <c r="A17" s="86" t="s">
        <v>133</v>
      </c>
      <c r="B17" s="100"/>
      <c r="C17" s="101">
        <v>8</v>
      </c>
      <c r="D17" s="102">
        <v>158407</v>
      </c>
      <c r="E17" s="100"/>
      <c r="F17" s="103">
        <v>1</v>
      </c>
      <c r="G17" s="108">
        <v>24164</v>
      </c>
      <c r="H17" s="100"/>
      <c r="I17" s="75">
        <f t="shared" si="2"/>
        <v>0.125</v>
      </c>
      <c r="J17" s="75">
        <f t="shared" si="3"/>
        <v>0.15254376384881982</v>
      </c>
    </row>
    <row r="18" spans="1:10" s="86" customFormat="1" ht="21.75" customHeight="1" x14ac:dyDescent="0.2">
      <c r="A18" s="86" t="s">
        <v>134</v>
      </c>
      <c r="B18" s="100"/>
      <c r="C18" s="101">
        <v>32</v>
      </c>
      <c r="D18" s="102">
        <v>859090</v>
      </c>
      <c r="E18" s="100"/>
      <c r="F18" s="101">
        <v>13</v>
      </c>
      <c r="G18" s="107">
        <v>346661</v>
      </c>
      <c r="H18" s="100"/>
      <c r="I18" s="75">
        <f t="shared" si="2"/>
        <v>0.40625</v>
      </c>
      <c r="J18" s="75">
        <f t="shared" si="3"/>
        <v>0.40352116774726748</v>
      </c>
    </row>
    <row r="19" spans="1:10" s="86" customFormat="1" ht="21.75" customHeight="1" x14ac:dyDescent="0.2">
      <c r="A19" s="86" t="s">
        <v>135</v>
      </c>
      <c r="B19" s="100"/>
      <c r="C19" s="101">
        <v>11</v>
      </c>
      <c r="D19" s="102">
        <v>432058</v>
      </c>
      <c r="E19" s="100"/>
      <c r="F19" s="101">
        <v>3</v>
      </c>
      <c r="G19" s="107">
        <v>77772</v>
      </c>
      <c r="H19" s="100"/>
      <c r="I19" s="75">
        <f t="shared" si="2"/>
        <v>0.27272727272727271</v>
      </c>
      <c r="J19" s="75">
        <f t="shared" si="3"/>
        <v>0.18000361062635109</v>
      </c>
    </row>
    <row r="20" spans="1:10" s="86" customFormat="1" ht="21.75" customHeight="1" x14ac:dyDescent="0.2">
      <c r="A20" s="86" t="s">
        <v>136</v>
      </c>
      <c r="B20" s="100"/>
      <c r="C20" s="101">
        <v>8</v>
      </c>
      <c r="D20" s="102">
        <v>192416</v>
      </c>
      <c r="E20" s="100"/>
      <c r="F20" s="101">
        <v>1</v>
      </c>
      <c r="G20" s="107">
        <v>7488</v>
      </c>
      <c r="H20" s="100"/>
      <c r="I20" s="75">
        <f t="shared" si="2"/>
        <v>0.125</v>
      </c>
      <c r="J20" s="75">
        <f t="shared" si="3"/>
        <v>3.8915682687510396E-2</v>
      </c>
    </row>
    <row r="21" spans="1:10" s="86" customFormat="1" ht="21.75" customHeight="1" x14ac:dyDescent="0.2">
      <c r="A21" s="86" t="s">
        <v>137</v>
      </c>
      <c r="B21" s="100"/>
      <c r="C21" s="101">
        <v>7</v>
      </c>
      <c r="D21" s="102">
        <v>169543</v>
      </c>
      <c r="E21" s="100"/>
      <c r="F21" s="101">
        <v>3</v>
      </c>
      <c r="G21" s="107">
        <v>67212</v>
      </c>
      <c r="H21" s="100"/>
      <c r="I21" s="75">
        <f t="shared" si="2"/>
        <v>0.42857142857142855</v>
      </c>
      <c r="J21" s="75">
        <f t="shared" si="3"/>
        <v>0.396430404086279</v>
      </c>
    </row>
    <row r="22" spans="1:10" s="86" customFormat="1" ht="21.75" customHeight="1" x14ac:dyDescent="0.2">
      <c r="A22" s="86" t="s">
        <v>219</v>
      </c>
      <c r="B22" s="100"/>
      <c r="C22" s="101">
        <v>1</v>
      </c>
      <c r="D22" s="102">
        <v>23700</v>
      </c>
      <c r="E22" s="100"/>
      <c r="F22" s="101">
        <v>1</v>
      </c>
      <c r="G22" s="107">
        <v>23700</v>
      </c>
      <c r="H22" s="100"/>
      <c r="I22" s="75">
        <f t="shared" si="2"/>
        <v>1</v>
      </c>
      <c r="J22" s="75">
        <f t="shared" si="3"/>
        <v>1</v>
      </c>
    </row>
    <row r="23" spans="1:10" s="86" customFormat="1" ht="21.75" customHeight="1" x14ac:dyDescent="0.2">
      <c r="A23" s="109" t="s">
        <v>138</v>
      </c>
      <c r="B23" s="100"/>
      <c r="C23" s="101">
        <v>18</v>
      </c>
      <c r="D23" s="102">
        <v>414321</v>
      </c>
      <c r="E23" s="100"/>
      <c r="F23" s="101">
        <v>8</v>
      </c>
      <c r="G23" s="107">
        <v>186493</v>
      </c>
      <c r="H23" s="100"/>
      <c r="I23" s="75">
        <f t="shared" si="2"/>
        <v>0.44444444444444442</v>
      </c>
      <c r="J23" s="75">
        <f t="shared" si="3"/>
        <v>0.45011717967469667</v>
      </c>
    </row>
    <row r="24" spans="1:10" s="86" customFormat="1" ht="21.75" customHeight="1" x14ac:dyDescent="0.2">
      <c r="A24" s="109" t="s">
        <v>139</v>
      </c>
      <c r="B24" s="100"/>
      <c r="C24" s="101">
        <v>5</v>
      </c>
      <c r="D24" s="102">
        <v>120094</v>
      </c>
      <c r="E24" s="100"/>
      <c r="F24" s="101" t="s">
        <v>75</v>
      </c>
      <c r="G24" s="110">
        <v>0</v>
      </c>
      <c r="H24" s="100"/>
      <c r="I24" s="75" t="s">
        <v>75</v>
      </c>
      <c r="J24" s="75" t="s">
        <v>75</v>
      </c>
    </row>
    <row r="25" spans="1:10" s="86" customFormat="1" ht="21.75" customHeight="1" x14ac:dyDescent="0.2">
      <c r="A25" s="86" t="s">
        <v>140</v>
      </c>
      <c r="B25" s="100"/>
      <c r="C25" s="101">
        <v>8</v>
      </c>
      <c r="D25" s="102">
        <v>197160</v>
      </c>
      <c r="E25" s="100"/>
      <c r="F25" s="101" t="s">
        <v>75</v>
      </c>
      <c r="G25" s="110">
        <v>0</v>
      </c>
      <c r="H25" s="100"/>
      <c r="I25" s="75" t="s">
        <v>75</v>
      </c>
      <c r="J25" s="75" t="s">
        <v>75</v>
      </c>
    </row>
    <row r="26" spans="1:10" s="86" customFormat="1" ht="21.75" customHeight="1" x14ac:dyDescent="0.2">
      <c r="A26" s="86" t="s">
        <v>182</v>
      </c>
      <c r="B26" s="100"/>
      <c r="C26" s="101">
        <v>15</v>
      </c>
      <c r="D26" s="102">
        <v>413792</v>
      </c>
      <c r="E26" s="100"/>
      <c r="F26" s="101">
        <v>6</v>
      </c>
      <c r="G26" s="107">
        <v>202810</v>
      </c>
      <c r="H26" s="100"/>
      <c r="I26" s="75">
        <f t="shared" si="2"/>
        <v>0.4</v>
      </c>
      <c r="J26" s="75">
        <f t="shared" si="3"/>
        <v>0.4901254736679298</v>
      </c>
    </row>
    <row r="27" spans="1:10" s="86" customFormat="1" ht="21.75" customHeight="1" x14ac:dyDescent="0.2">
      <c r="A27" s="86" t="s">
        <v>141</v>
      </c>
      <c r="B27" s="100"/>
      <c r="C27" s="101">
        <v>6</v>
      </c>
      <c r="D27" s="102">
        <v>175626</v>
      </c>
      <c r="E27" s="100"/>
      <c r="F27" s="101">
        <v>3</v>
      </c>
      <c r="G27" s="107">
        <v>74986</v>
      </c>
      <c r="H27" s="100"/>
      <c r="I27" s="75">
        <f t="shared" si="2"/>
        <v>0.5</v>
      </c>
      <c r="J27" s="75">
        <f t="shared" si="3"/>
        <v>0.42696411693029507</v>
      </c>
    </row>
    <row r="28" spans="1:10" s="86" customFormat="1" ht="21.75" customHeight="1" x14ac:dyDescent="0.2">
      <c r="A28" s="86" t="s">
        <v>142</v>
      </c>
      <c r="B28" s="100"/>
      <c r="C28" s="101">
        <v>17</v>
      </c>
      <c r="D28" s="102">
        <v>485340</v>
      </c>
      <c r="E28" s="100"/>
      <c r="F28" s="101">
        <v>8</v>
      </c>
      <c r="G28" s="107">
        <v>219816</v>
      </c>
      <c r="H28" s="100"/>
      <c r="I28" s="75">
        <f t="shared" si="2"/>
        <v>0.47058823529411764</v>
      </c>
      <c r="J28" s="75">
        <f t="shared" si="3"/>
        <v>0.4529113611076771</v>
      </c>
    </row>
    <row r="29" spans="1:10" s="86" customFormat="1" ht="21.75" customHeight="1" x14ac:dyDescent="0.2">
      <c r="A29" s="86" t="s">
        <v>143</v>
      </c>
      <c r="B29" s="100"/>
      <c r="C29" s="101">
        <v>47</v>
      </c>
      <c r="D29" s="102">
        <v>1392735</v>
      </c>
      <c r="E29" s="100"/>
      <c r="F29" s="101">
        <v>25</v>
      </c>
      <c r="G29" s="107">
        <v>742799</v>
      </c>
      <c r="H29" s="100"/>
      <c r="I29" s="75">
        <f t="shared" si="2"/>
        <v>0.53191489361702127</v>
      </c>
      <c r="J29" s="75">
        <f t="shared" si="3"/>
        <v>0.53333835941510765</v>
      </c>
    </row>
    <row r="30" spans="1:10" s="86" customFormat="1" ht="21.75" customHeight="1" x14ac:dyDescent="0.2">
      <c r="A30" s="86" t="s">
        <v>144</v>
      </c>
      <c r="B30" s="100"/>
      <c r="C30" s="101">
        <v>15</v>
      </c>
      <c r="D30" s="102">
        <v>375030</v>
      </c>
      <c r="E30" s="100"/>
      <c r="F30" s="101">
        <v>7</v>
      </c>
      <c r="G30" s="107">
        <v>135225</v>
      </c>
      <c r="H30" s="100"/>
      <c r="I30" s="75">
        <f t="shared" si="2"/>
        <v>0.46666666666666667</v>
      </c>
      <c r="J30" s="75">
        <f t="shared" si="3"/>
        <v>0.36057115430765541</v>
      </c>
    </row>
    <row r="31" spans="1:10" s="86" customFormat="1" ht="21.75" customHeight="1" x14ac:dyDescent="0.2">
      <c r="A31" s="86" t="s">
        <v>145</v>
      </c>
      <c r="B31" s="100"/>
      <c r="C31" s="101">
        <v>5</v>
      </c>
      <c r="D31" s="102">
        <v>123672</v>
      </c>
      <c r="E31" s="100"/>
      <c r="F31" s="101">
        <v>4</v>
      </c>
      <c r="G31" s="107">
        <v>75665</v>
      </c>
      <c r="H31" s="100"/>
      <c r="I31" s="75">
        <f t="shared" si="2"/>
        <v>0.8</v>
      </c>
      <c r="J31" s="75">
        <f t="shared" si="3"/>
        <v>0.61181997541884992</v>
      </c>
    </row>
    <row r="32" spans="1:10" s="86" customFormat="1" ht="22.5" customHeight="1" x14ac:dyDescent="0.2">
      <c r="A32" s="111" t="s">
        <v>183</v>
      </c>
      <c r="B32" s="100"/>
      <c r="C32" s="101">
        <v>11</v>
      </c>
      <c r="D32" s="102">
        <v>256111</v>
      </c>
      <c r="E32" s="100"/>
      <c r="F32" s="101">
        <v>2</v>
      </c>
      <c r="G32" s="107">
        <v>42039</v>
      </c>
      <c r="H32" s="100"/>
      <c r="I32" s="75">
        <f t="shared" si="2"/>
        <v>0.18181818181818182</v>
      </c>
      <c r="J32" s="75">
        <f t="shared" si="3"/>
        <v>0.16414367207968419</v>
      </c>
    </row>
    <row r="33" spans="1:10" s="86" customFormat="1" ht="21.75" customHeight="1" x14ac:dyDescent="0.2">
      <c r="A33" s="86" t="s">
        <v>146</v>
      </c>
      <c r="B33" s="100"/>
      <c r="C33" s="101">
        <v>45</v>
      </c>
      <c r="D33" s="102">
        <v>1031238</v>
      </c>
      <c r="E33" s="100"/>
      <c r="F33" s="101">
        <v>20</v>
      </c>
      <c r="G33" s="107">
        <v>427282</v>
      </c>
      <c r="H33" s="100"/>
      <c r="I33" s="75">
        <f t="shared" si="2"/>
        <v>0.44444444444444442</v>
      </c>
      <c r="J33" s="75">
        <f t="shared" si="3"/>
        <v>0.4143388820039603</v>
      </c>
    </row>
    <row r="34" spans="1:10" s="86" customFormat="1" ht="21.75" customHeight="1" x14ac:dyDescent="0.2">
      <c r="A34" s="86" t="s">
        <v>147</v>
      </c>
      <c r="B34" s="100"/>
      <c r="C34" s="101">
        <v>4</v>
      </c>
      <c r="D34" s="102">
        <v>125369</v>
      </c>
      <c r="E34" s="100"/>
      <c r="F34" s="101">
        <v>1</v>
      </c>
      <c r="G34" s="107">
        <v>24861</v>
      </c>
      <c r="H34" s="100"/>
      <c r="I34" s="75">
        <f t="shared" si="2"/>
        <v>0.25</v>
      </c>
      <c r="J34" s="75">
        <f t="shared" si="3"/>
        <v>0.19830261069323357</v>
      </c>
    </row>
    <row r="35" spans="1:10" s="86" customFormat="1" ht="21.75" customHeight="1" x14ac:dyDescent="0.2">
      <c r="A35" s="86" t="s">
        <v>148</v>
      </c>
      <c r="B35" s="100"/>
      <c r="C35" s="101">
        <v>10</v>
      </c>
      <c r="D35" s="102">
        <v>259993</v>
      </c>
      <c r="E35" s="100"/>
      <c r="F35" s="101">
        <v>3</v>
      </c>
      <c r="G35" s="107">
        <v>81006</v>
      </c>
      <c r="H35" s="100"/>
      <c r="I35" s="75">
        <f t="shared" si="2"/>
        <v>0.3</v>
      </c>
      <c r="J35" s="75">
        <f t="shared" si="3"/>
        <v>0.31156992688264684</v>
      </c>
    </row>
    <row r="36" spans="1:10" s="86" customFormat="1" ht="21.75" customHeight="1" x14ac:dyDescent="0.2">
      <c r="A36" s="86" t="s">
        <v>149</v>
      </c>
      <c r="B36" s="100"/>
      <c r="C36" s="101">
        <v>3</v>
      </c>
      <c r="D36" s="102">
        <v>98639</v>
      </c>
      <c r="E36" s="100"/>
      <c r="F36" s="101">
        <v>1</v>
      </c>
      <c r="G36" s="107">
        <v>23953</v>
      </c>
      <c r="H36" s="100"/>
      <c r="I36" s="75">
        <f t="shared" si="2"/>
        <v>0.33333333333333331</v>
      </c>
      <c r="J36" s="75">
        <f t="shared" si="3"/>
        <v>0.24283498413406462</v>
      </c>
    </row>
    <row r="37" spans="1:10" s="86" customFormat="1" ht="21.75" customHeight="1" x14ac:dyDescent="0.2">
      <c r="A37" s="86" t="s">
        <v>150</v>
      </c>
      <c r="B37" s="100"/>
      <c r="C37" s="101">
        <v>7</v>
      </c>
      <c r="D37" s="102">
        <v>186208</v>
      </c>
      <c r="E37" s="100"/>
      <c r="F37" s="103">
        <v>5</v>
      </c>
      <c r="G37" s="84">
        <v>135528</v>
      </c>
      <c r="H37" s="100"/>
      <c r="I37" s="75">
        <f t="shared" si="2"/>
        <v>0.7142857142857143</v>
      </c>
      <c r="J37" s="75">
        <f t="shared" si="3"/>
        <v>0.72783124248152609</v>
      </c>
    </row>
    <row r="38" spans="1:10" s="86" customFormat="1" ht="21.75" customHeight="1" x14ac:dyDescent="0.2">
      <c r="A38" s="86" t="s">
        <v>151</v>
      </c>
      <c r="B38" s="100"/>
      <c r="C38" s="101">
        <v>1</v>
      </c>
      <c r="D38" s="102">
        <v>25000</v>
      </c>
      <c r="E38" s="100"/>
      <c r="F38" s="101" t="s">
        <v>75</v>
      </c>
      <c r="G38" s="110">
        <v>0</v>
      </c>
      <c r="H38" s="100"/>
      <c r="I38" s="75" t="s">
        <v>75</v>
      </c>
      <c r="J38" s="75" t="s">
        <v>75</v>
      </c>
    </row>
    <row r="39" spans="1:10" s="86" customFormat="1" ht="21.75" customHeight="1" x14ac:dyDescent="0.2">
      <c r="A39" s="86" t="s">
        <v>153</v>
      </c>
      <c r="B39" s="100"/>
      <c r="C39" s="101">
        <v>3</v>
      </c>
      <c r="D39" s="102">
        <v>63963</v>
      </c>
      <c r="E39" s="100"/>
      <c r="F39" s="101">
        <v>2</v>
      </c>
      <c r="G39" s="107">
        <v>46491</v>
      </c>
      <c r="H39" s="100"/>
      <c r="I39" s="75">
        <f t="shared" si="2"/>
        <v>0.66666666666666663</v>
      </c>
      <c r="J39" s="75">
        <f t="shared" si="3"/>
        <v>0.72684208057783406</v>
      </c>
    </row>
    <row r="40" spans="1:10" s="86" customFormat="1" ht="21.75" customHeight="1" x14ac:dyDescent="0.2">
      <c r="A40" s="86" t="s">
        <v>154</v>
      </c>
      <c r="B40" s="100"/>
      <c r="C40" s="101">
        <v>30</v>
      </c>
      <c r="D40" s="102">
        <v>678080</v>
      </c>
      <c r="E40" s="100"/>
      <c r="F40" s="101">
        <v>14</v>
      </c>
      <c r="G40" s="107">
        <v>306214</v>
      </c>
      <c r="H40" s="100"/>
      <c r="I40" s="75">
        <f t="shared" si="2"/>
        <v>0.46666666666666667</v>
      </c>
      <c r="J40" s="75">
        <f t="shared" si="3"/>
        <v>0.45158978291647001</v>
      </c>
    </row>
    <row r="41" spans="1:10" s="86" customFormat="1" ht="21.75" customHeight="1" x14ac:dyDescent="0.2">
      <c r="A41" s="86" t="s">
        <v>155</v>
      </c>
      <c r="B41" s="100"/>
      <c r="C41" s="101">
        <v>5</v>
      </c>
      <c r="D41" s="102">
        <v>103658</v>
      </c>
      <c r="E41" s="100"/>
      <c r="F41" s="101">
        <v>1</v>
      </c>
      <c r="G41" s="107">
        <v>20543</v>
      </c>
      <c r="H41" s="100"/>
      <c r="I41" s="75">
        <f t="shared" si="2"/>
        <v>0.2</v>
      </c>
      <c r="J41" s="75">
        <f t="shared" si="3"/>
        <v>0.1981805552875803</v>
      </c>
    </row>
    <row r="42" spans="1:10" s="86" customFormat="1" ht="21.75" customHeight="1" x14ac:dyDescent="0.2">
      <c r="A42" s="86" t="s">
        <v>156</v>
      </c>
      <c r="B42" s="100"/>
      <c r="C42" s="101">
        <v>17</v>
      </c>
      <c r="D42" s="102">
        <v>418945</v>
      </c>
      <c r="E42" s="100"/>
      <c r="F42" s="101">
        <v>4</v>
      </c>
      <c r="G42" s="107">
        <v>64827</v>
      </c>
      <c r="H42" s="100"/>
      <c r="I42" s="75">
        <f t="shared" si="2"/>
        <v>0.23529411764705882</v>
      </c>
      <c r="J42" s="75">
        <f t="shared" si="3"/>
        <v>0.15473868884937164</v>
      </c>
    </row>
    <row r="43" spans="1:10" s="86" customFormat="1" ht="21.75" customHeight="1" x14ac:dyDescent="0.2">
      <c r="A43" s="86" t="s">
        <v>184</v>
      </c>
      <c r="B43" s="100"/>
      <c r="C43" s="101">
        <v>6</v>
      </c>
      <c r="D43" s="102">
        <v>92900</v>
      </c>
      <c r="E43" s="100"/>
      <c r="F43" s="101">
        <v>1</v>
      </c>
      <c r="G43" s="107">
        <v>25000</v>
      </c>
      <c r="H43" s="100"/>
      <c r="I43" s="75">
        <f t="shared" si="2"/>
        <v>0.16666666666666666</v>
      </c>
      <c r="J43" s="75">
        <f t="shared" si="3"/>
        <v>0.26910656620021528</v>
      </c>
    </row>
    <row r="44" spans="1:10" s="86" customFormat="1" ht="21.75" customHeight="1" x14ac:dyDescent="0.2">
      <c r="A44" s="86" t="s">
        <v>218</v>
      </c>
      <c r="B44" s="100"/>
      <c r="C44" s="101">
        <v>1</v>
      </c>
      <c r="D44" s="102">
        <v>9000</v>
      </c>
      <c r="E44" s="100"/>
      <c r="F44" s="101" t="s">
        <v>75</v>
      </c>
      <c r="G44" s="110">
        <v>0</v>
      </c>
      <c r="H44" s="100"/>
      <c r="I44" s="75" t="s">
        <v>75</v>
      </c>
      <c r="J44" s="75" t="s">
        <v>75</v>
      </c>
    </row>
    <row r="45" spans="1:10" s="86" customFormat="1" ht="21.75" customHeight="1" x14ac:dyDescent="0.2">
      <c r="A45" s="86" t="s">
        <v>157</v>
      </c>
      <c r="B45" s="100"/>
      <c r="C45" s="101">
        <v>12</v>
      </c>
      <c r="D45" s="102">
        <v>265026</v>
      </c>
      <c r="E45" s="100"/>
      <c r="F45" s="101">
        <v>4</v>
      </c>
      <c r="G45" s="107">
        <v>131694</v>
      </c>
      <c r="H45" s="100"/>
      <c r="I45" s="75">
        <f t="shared" si="2"/>
        <v>0.33333333333333331</v>
      </c>
      <c r="J45" s="75">
        <f t="shared" si="3"/>
        <v>0.49690973715786374</v>
      </c>
    </row>
    <row r="46" spans="1:10" s="86" customFormat="1" ht="21.75" customHeight="1" x14ac:dyDescent="0.2">
      <c r="A46" s="86" t="s">
        <v>158</v>
      </c>
      <c r="B46" s="100"/>
      <c r="C46" s="101">
        <v>13</v>
      </c>
      <c r="D46" s="102">
        <v>403467</v>
      </c>
      <c r="E46" s="100"/>
      <c r="F46" s="101">
        <v>4</v>
      </c>
      <c r="G46" s="107">
        <v>124736</v>
      </c>
      <c r="H46" s="100"/>
      <c r="I46" s="75">
        <f t="shared" si="2"/>
        <v>0.30769230769230771</v>
      </c>
      <c r="J46" s="75">
        <f t="shared" si="3"/>
        <v>0.30916035264346281</v>
      </c>
    </row>
    <row r="47" spans="1:10" s="86" customFormat="1" ht="21.75" customHeight="1" x14ac:dyDescent="0.2">
      <c r="A47" s="86" t="s">
        <v>159</v>
      </c>
      <c r="B47" s="100"/>
      <c r="C47" s="101">
        <v>10</v>
      </c>
      <c r="D47" s="102">
        <v>241380</v>
      </c>
      <c r="E47" s="100"/>
      <c r="F47" s="101">
        <v>5</v>
      </c>
      <c r="G47" s="107">
        <v>145739</v>
      </c>
      <c r="H47" s="100"/>
      <c r="I47" s="75">
        <f t="shared" si="2"/>
        <v>0.5</v>
      </c>
      <c r="J47" s="75">
        <f t="shared" si="3"/>
        <v>0.6037741320739084</v>
      </c>
    </row>
    <row r="48" spans="1:10" s="86" customFormat="1" ht="21.75" customHeight="1" x14ac:dyDescent="0.2">
      <c r="A48" s="112" t="s">
        <v>160</v>
      </c>
      <c r="B48" s="100"/>
      <c r="C48" s="101">
        <v>11</v>
      </c>
      <c r="D48" s="102">
        <v>250565</v>
      </c>
      <c r="E48" s="100"/>
      <c r="F48" s="101">
        <v>6</v>
      </c>
      <c r="G48" s="107">
        <v>163131</v>
      </c>
      <c r="H48" s="100"/>
      <c r="I48" s="75">
        <f t="shared" si="2"/>
        <v>0.54545454545454541</v>
      </c>
      <c r="J48" s="75">
        <f t="shared" si="3"/>
        <v>0.65105262107636741</v>
      </c>
    </row>
    <row r="49" spans="1:10" s="86" customFormat="1" ht="21.75" customHeight="1" x14ac:dyDescent="0.2">
      <c r="A49" s="86" t="s">
        <v>161</v>
      </c>
      <c r="B49" s="100"/>
      <c r="C49" s="101">
        <v>10</v>
      </c>
      <c r="D49" s="102">
        <v>258116</v>
      </c>
      <c r="E49" s="100"/>
      <c r="F49" s="101">
        <v>6</v>
      </c>
      <c r="G49" s="107">
        <v>156286</v>
      </c>
      <c r="H49" s="100"/>
      <c r="I49" s="75">
        <f t="shared" si="2"/>
        <v>0.6</v>
      </c>
      <c r="J49" s="75">
        <f t="shared" si="3"/>
        <v>0.60548745525267711</v>
      </c>
    </row>
    <row r="50" spans="1:10" s="86" customFormat="1" ht="21.75" customHeight="1" x14ac:dyDescent="0.2">
      <c r="A50" s="86" t="s">
        <v>152</v>
      </c>
      <c r="B50" s="100"/>
      <c r="C50" s="101">
        <v>23</v>
      </c>
      <c r="D50" s="102">
        <v>647837</v>
      </c>
      <c r="E50" s="100"/>
      <c r="F50" s="101">
        <v>11</v>
      </c>
      <c r="G50" s="107">
        <v>251574</v>
      </c>
      <c r="H50" s="100"/>
      <c r="I50" s="75">
        <f>F50/C50</f>
        <v>0.47826086956521741</v>
      </c>
      <c r="J50" s="75">
        <f>G50/D50</f>
        <v>0.38832916304564263</v>
      </c>
    </row>
    <row r="51" spans="1:10" x14ac:dyDescent="0.3">
      <c r="D51" s="82"/>
      <c r="F51" s="114"/>
      <c r="G51" s="115"/>
    </row>
    <row r="52" spans="1:10" ht="26.25" customHeight="1" x14ac:dyDescent="0.3">
      <c r="A52" s="95" t="s">
        <v>70</v>
      </c>
      <c r="B52" s="96"/>
      <c r="C52" s="97">
        <f>SUM(C8:C50)</f>
        <v>691</v>
      </c>
      <c r="D52" s="116">
        <f>SUM(D8:D50)</f>
        <v>17688685</v>
      </c>
      <c r="E52" s="96">
        <f>SUM(E8:E49)</f>
        <v>0</v>
      </c>
      <c r="F52" s="97">
        <f>SUM(F8:F51)</f>
        <v>284</v>
      </c>
      <c r="G52" s="117">
        <f>SUM(G8:G51)</f>
        <v>7090492</v>
      </c>
      <c r="H52" s="96"/>
      <c r="I52" s="99">
        <f>F52/C52</f>
        <v>0.4109985528219971</v>
      </c>
      <c r="J52" s="99">
        <f>G52/D52</f>
        <v>0.40084901732378636</v>
      </c>
    </row>
    <row r="54" spans="1:10" x14ac:dyDescent="0.3">
      <c r="A54" s="30" t="s">
        <v>216</v>
      </c>
    </row>
  </sheetData>
  <mergeCells count="5">
    <mergeCell ref="A1:J1"/>
    <mergeCell ref="A2:J2"/>
    <mergeCell ref="A3:J3"/>
    <mergeCell ref="C5:D5"/>
    <mergeCell ref="F5:G5"/>
  </mergeCells>
  <pageMargins left="0.25" right="0.25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I21" sqref="I21"/>
    </sheetView>
  </sheetViews>
  <sheetFormatPr defaultColWidth="9.140625" defaultRowHeight="15" x14ac:dyDescent="0.3"/>
  <cols>
    <col min="1" max="1" width="24.85546875" style="91" customWidth="1"/>
    <col min="2" max="2" width="1.42578125" style="91" customWidth="1"/>
    <col min="3" max="3" width="17.42578125" style="94" customWidth="1"/>
    <col min="4" max="4" width="17.42578125" style="85" customWidth="1"/>
    <col min="5" max="5" width="1.42578125" style="94" customWidth="1"/>
    <col min="6" max="6" width="17.42578125" style="94" customWidth="1"/>
    <col min="7" max="7" width="17.42578125" style="85" customWidth="1"/>
    <col min="8" max="8" width="1.42578125" style="94" customWidth="1"/>
    <col min="9" max="10" width="20.140625" style="73" customWidth="1"/>
    <col min="11" max="16384" width="9.140625" style="91"/>
  </cols>
  <sheetData>
    <row r="1" spans="1:10" x14ac:dyDescent="0.3">
      <c r="A1" s="90" t="s">
        <v>186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3">
      <c r="A2" s="92" t="s">
        <v>185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3">
      <c r="A3" s="93" t="s">
        <v>163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x14ac:dyDescent="0.3">
      <c r="A4" s="1"/>
      <c r="B4" s="1"/>
      <c r="C4" s="4"/>
      <c r="D4" s="35"/>
      <c r="E4" s="31"/>
      <c r="F4" s="4"/>
      <c r="G4" s="35"/>
      <c r="H4" s="32"/>
      <c r="I4" s="36"/>
      <c r="J4" s="37"/>
    </row>
    <row r="5" spans="1:10" ht="30" x14ac:dyDescent="0.3">
      <c r="A5" s="10"/>
      <c r="B5" s="11"/>
      <c r="C5" s="56" t="s">
        <v>66</v>
      </c>
      <c r="D5" s="57"/>
      <c r="E5" s="33"/>
      <c r="F5" s="56" t="s">
        <v>67</v>
      </c>
      <c r="G5" s="57"/>
      <c r="H5" s="11"/>
      <c r="I5" s="38" t="s">
        <v>68</v>
      </c>
      <c r="J5" s="39" t="s">
        <v>69</v>
      </c>
    </row>
    <row r="6" spans="1:10" x14ac:dyDescent="0.3">
      <c r="A6" s="16" t="s">
        <v>164</v>
      </c>
      <c r="B6" s="17"/>
      <c r="C6" s="34" t="s">
        <v>64</v>
      </c>
      <c r="D6" s="40" t="s">
        <v>65</v>
      </c>
      <c r="E6" s="33"/>
      <c r="F6" s="19" t="s">
        <v>64</v>
      </c>
      <c r="G6" s="40" t="s">
        <v>65</v>
      </c>
      <c r="H6" s="11"/>
      <c r="I6" s="41" t="s">
        <v>72</v>
      </c>
      <c r="J6" s="42" t="s">
        <v>72</v>
      </c>
    </row>
    <row r="7" spans="1:10" x14ac:dyDescent="0.3">
      <c r="A7" s="17"/>
      <c r="B7" s="17"/>
      <c r="C7" s="49"/>
      <c r="D7" s="50"/>
      <c r="E7" s="33"/>
      <c r="F7" s="47"/>
      <c r="G7" s="50"/>
      <c r="H7" s="11"/>
      <c r="I7" s="51"/>
      <c r="J7" s="51"/>
    </row>
    <row r="8" spans="1:10" ht="21.75" customHeight="1" x14ac:dyDescent="0.3">
      <c r="A8" s="86" t="s">
        <v>165</v>
      </c>
      <c r="B8" s="86"/>
      <c r="C8" s="87">
        <v>384</v>
      </c>
      <c r="D8" s="211">
        <v>9783443</v>
      </c>
      <c r="E8" s="87"/>
      <c r="F8" s="87">
        <v>166</v>
      </c>
      <c r="G8" s="88">
        <v>4112262</v>
      </c>
      <c r="H8" s="87"/>
      <c r="I8" s="75">
        <f>F8/C8</f>
        <v>0.43229166666666669</v>
      </c>
      <c r="J8" s="75">
        <f>G8/D8</f>
        <v>0.42032871249927045</v>
      </c>
    </row>
    <row r="9" spans="1:10" ht="21.75" customHeight="1" x14ac:dyDescent="0.3">
      <c r="A9" s="86" t="s">
        <v>166</v>
      </c>
      <c r="B9" s="86"/>
      <c r="C9" s="87">
        <v>279</v>
      </c>
      <c r="D9" s="211">
        <v>7155096</v>
      </c>
      <c r="E9" s="87"/>
      <c r="F9" s="87">
        <v>111</v>
      </c>
      <c r="G9" s="88">
        <v>2754482</v>
      </c>
      <c r="H9" s="87"/>
      <c r="I9" s="75">
        <f t="shared" ref="I9:J10" si="0">F9/C9</f>
        <v>0.39784946236559138</v>
      </c>
      <c r="J9" s="75">
        <f t="shared" si="0"/>
        <v>0.38496786066881561</v>
      </c>
    </row>
    <row r="10" spans="1:10" ht="21.75" customHeight="1" x14ac:dyDescent="0.3">
      <c r="A10" s="86" t="s">
        <v>215</v>
      </c>
      <c r="B10" s="86"/>
      <c r="C10" s="87">
        <v>28</v>
      </c>
      <c r="D10" s="211">
        <v>750146</v>
      </c>
      <c r="E10" s="87"/>
      <c r="F10" s="87">
        <v>7</v>
      </c>
      <c r="G10" s="88">
        <v>223748</v>
      </c>
      <c r="H10" s="87"/>
      <c r="I10" s="75">
        <f t="shared" si="0"/>
        <v>0.25</v>
      </c>
      <c r="J10" s="75">
        <f t="shared" si="0"/>
        <v>0.29827260293329566</v>
      </c>
    </row>
    <row r="12" spans="1:10" ht="30" customHeight="1" x14ac:dyDescent="0.3">
      <c r="A12" s="95" t="s">
        <v>70</v>
      </c>
      <c r="B12" s="96"/>
      <c r="C12" s="97">
        <f>SUM(C8:C11)</f>
        <v>691</v>
      </c>
      <c r="D12" s="212">
        <f>SUM(D8:D11)</f>
        <v>17688685</v>
      </c>
      <c r="E12" s="98"/>
      <c r="F12" s="97">
        <f>SUM(F8:F11)</f>
        <v>284</v>
      </c>
      <c r="G12" s="212">
        <f>SUM(G8:G11)</f>
        <v>7090492</v>
      </c>
      <c r="H12" s="98"/>
      <c r="I12" s="99">
        <f>F12/C12</f>
        <v>0.4109985528219971</v>
      </c>
      <c r="J12" s="99">
        <f>G12/D12</f>
        <v>0.40084901732378636</v>
      </c>
    </row>
    <row r="14" spans="1:10" x14ac:dyDescent="0.3">
      <c r="A14" s="30" t="s">
        <v>216</v>
      </c>
    </row>
  </sheetData>
  <mergeCells count="5">
    <mergeCell ref="A1:J1"/>
    <mergeCell ref="A2:J2"/>
    <mergeCell ref="A3:J3"/>
    <mergeCell ref="C5:D5"/>
    <mergeCell ref="F5:G5"/>
  </mergeCells>
  <pageMargins left="0.7" right="0.7" top="0.75" bottom="0.75" header="0.3" footer="0.3"/>
  <pageSetup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G20" sqref="G20"/>
    </sheetView>
  </sheetViews>
  <sheetFormatPr defaultColWidth="9.140625" defaultRowHeight="16.5" x14ac:dyDescent="0.3"/>
  <cols>
    <col min="1" max="1" width="45.85546875" style="66" customWidth="1"/>
    <col min="2" max="2" width="1.7109375" style="66" customWidth="1"/>
    <col min="3" max="3" width="17.42578125" style="69" customWidth="1"/>
    <col min="4" max="4" width="17.42578125" style="85" customWidth="1"/>
    <col min="5" max="5" width="1.7109375" style="69" customWidth="1"/>
    <col min="6" max="6" width="17.42578125" style="69" customWidth="1"/>
    <col min="7" max="7" width="17.42578125" style="85" customWidth="1"/>
    <col min="8" max="8" width="1.7109375" style="69" customWidth="1"/>
    <col min="9" max="10" width="20.140625" style="73" customWidth="1"/>
    <col min="11" max="16384" width="9.140625" style="66"/>
  </cols>
  <sheetData>
    <row r="1" spans="1:10" x14ac:dyDescent="0.3">
      <c r="A1" s="53" t="s">
        <v>162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3">
      <c r="A2" s="54" t="s">
        <v>185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8" x14ac:dyDescent="0.3">
      <c r="A3" s="55" t="s">
        <v>167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3">
      <c r="A4" s="1"/>
      <c r="B4" s="1"/>
      <c r="C4" s="4"/>
      <c r="D4" s="35"/>
      <c r="E4" s="31"/>
      <c r="F4" s="4"/>
      <c r="G4" s="35"/>
      <c r="H4" s="32"/>
      <c r="I4" s="36"/>
      <c r="J4" s="37"/>
    </row>
    <row r="5" spans="1:10" ht="30" x14ac:dyDescent="0.3">
      <c r="A5" s="10"/>
      <c r="B5" s="11"/>
      <c r="C5" s="56" t="s">
        <v>66</v>
      </c>
      <c r="D5" s="57"/>
      <c r="E5" s="33"/>
      <c r="F5" s="56" t="s">
        <v>67</v>
      </c>
      <c r="G5" s="57"/>
      <c r="H5" s="11"/>
      <c r="I5" s="38" t="s">
        <v>68</v>
      </c>
      <c r="J5" s="39" t="s">
        <v>69</v>
      </c>
    </row>
    <row r="6" spans="1:10" x14ac:dyDescent="0.3">
      <c r="A6" s="16" t="s">
        <v>168</v>
      </c>
      <c r="B6" s="17"/>
      <c r="C6" s="34" t="s">
        <v>64</v>
      </c>
      <c r="D6" s="40" t="s">
        <v>65</v>
      </c>
      <c r="E6" s="33"/>
      <c r="F6" s="19" t="s">
        <v>64</v>
      </c>
      <c r="G6" s="40" t="s">
        <v>65</v>
      </c>
      <c r="H6" s="11"/>
      <c r="I6" s="41" t="s">
        <v>72</v>
      </c>
      <c r="J6" s="42" t="s">
        <v>72</v>
      </c>
    </row>
    <row r="7" spans="1:10" s="68" customFormat="1" x14ac:dyDescent="0.3">
      <c r="A7" s="17"/>
      <c r="B7" s="17"/>
      <c r="C7" s="49"/>
      <c r="D7" s="50"/>
      <c r="E7" s="33"/>
      <c r="F7" s="47"/>
      <c r="G7" s="50"/>
      <c r="H7" s="11"/>
      <c r="I7" s="51"/>
      <c r="J7" s="51"/>
    </row>
    <row r="8" spans="1:10" s="67" customFormat="1" ht="24" customHeight="1" x14ac:dyDescent="0.2">
      <c r="A8" s="86" t="s">
        <v>169</v>
      </c>
      <c r="B8" s="86"/>
      <c r="C8" s="87">
        <v>552</v>
      </c>
      <c r="D8" s="88">
        <v>14379828</v>
      </c>
      <c r="E8" s="87"/>
      <c r="F8" s="87">
        <v>235</v>
      </c>
      <c r="G8" s="88">
        <v>5974806</v>
      </c>
      <c r="H8" s="87"/>
      <c r="I8" s="75">
        <f>F8/C8</f>
        <v>0.42572463768115942</v>
      </c>
      <c r="J8" s="75">
        <f>G8/D8</f>
        <v>0.41549912836231423</v>
      </c>
    </row>
    <row r="9" spans="1:10" s="67" customFormat="1" ht="24" customHeight="1" x14ac:dyDescent="0.2">
      <c r="A9" s="86" t="s">
        <v>170</v>
      </c>
      <c r="B9" s="86"/>
      <c r="C9" s="87">
        <v>139</v>
      </c>
      <c r="D9" s="88">
        <v>3308857</v>
      </c>
      <c r="E9" s="87"/>
      <c r="F9" s="87">
        <v>49</v>
      </c>
      <c r="G9" s="88">
        <v>1115686</v>
      </c>
      <c r="H9" s="87"/>
      <c r="I9" s="75">
        <f>F9/C9</f>
        <v>0.35251798561151076</v>
      </c>
      <c r="J9" s="75">
        <f>G9/D9</f>
        <v>0.33718169144209015</v>
      </c>
    </row>
    <row r="11" spans="1:10" ht="30" customHeight="1" x14ac:dyDescent="0.3">
      <c r="A11" s="95" t="s">
        <v>70</v>
      </c>
      <c r="B11" s="96"/>
      <c r="C11" s="97">
        <f>SUM(C8:C9)</f>
        <v>691</v>
      </c>
      <c r="D11" s="212">
        <f>SUM(D8:D9)</f>
        <v>17688685</v>
      </c>
      <c r="E11" s="98"/>
      <c r="F11" s="97">
        <f>SUM(F8:F9)</f>
        <v>284</v>
      </c>
      <c r="G11" s="212">
        <f>SUM(G8:G9)</f>
        <v>7090492</v>
      </c>
      <c r="H11" s="98"/>
      <c r="I11" s="99">
        <f>F11/C11</f>
        <v>0.4109985528219971</v>
      </c>
      <c r="J11" s="99">
        <f>G11/D11</f>
        <v>0.40084901732378636</v>
      </c>
    </row>
    <row r="13" spans="1:10" x14ac:dyDescent="0.3">
      <c r="A13" s="30" t="s">
        <v>216</v>
      </c>
    </row>
  </sheetData>
  <mergeCells count="5">
    <mergeCell ref="A1:J1"/>
    <mergeCell ref="A2:J2"/>
    <mergeCell ref="A3:J3"/>
    <mergeCell ref="C5:D5"/>
    <mergeCell ref="F5:G5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 - Matières</vt:lpstr>
      <vt:lpstr>- 1 -</vt:lpstr>
      <vt:lpstr>- 2  -</vt:lpstr>
      <vt:lpstr>- 3 -</vt:lpstr>
      <vt:lpstr>- 4 -</vt:lpstr>
      <vt:lpstr>- 5-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ITSS</cp:lastModifiedBy>
  <dcterms:created xsi:type="dcterms:W3CDTF">2018-04-03T18:20:17Z</dcterms:created>
  <dcterms:modified xsi:type="dcterms:W3CDTF">2019-08-07T14:53:02Z</dcterms:modified>
</cp:coreProperties>
</file>